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cba764398fd77d/Documents/"/>
    </mc:Choice>
  </mc:AlternateContent>
  <xr:revisionPtr revIDLastSave="1" documentId="8_{1DFE9ADC-F4BD-4465-B2A5-10F2CDAD9E2E}" xr6:coauthVersionLast="47" xr6:coauthVersionMax="47" xr10:uidLastSave="{4A4731AC-0CC6-4545-AB70-2F53970BE9AF}"/>
  <bookViews>
    <workbookView xWindow="-108" yWindow="-108" windowWidth="23256" windowHeight="12456" xr2:uid="{2BFBD700-35F9-4ECF-9AA2-515202E82311}"/>
  </bookViews>
  <sheets>
    <sheet name="Corral Pump Pond ID S027770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3" i="1" l="1"/>
  <c r="B24" i="1"/>
  <c r="O48" i="1" s="1"/>
  <c r="B23" i="1"/>
  <c r="C17" i="1"/>
  <c r="C16" i="1"/>
  <c r="C15" i="1"/>
  <c r="C14" i="1"/>
  <c r="C13" i="1"/>
  <c r="C12" i="1"/>
  <c r="C11" i="1"/>
  <c r="C10" i="1"/>
  <c r="C9" i="1"/>
  <c r="C8" i="1"/>
  <c r="N33" i="1" l="1"/>
  <c r="N35" i="1"/>
  <c r="N41" i="1"/>
  <c r="N39" i="1"/>
  <c r="M41" i="1"/>
  <c r="M39" i="1"/>
  <c r="N37" i="1"/>
  <c r="M36" i="1"/>
  <c r="M40" i="1"/>
  <c r="N40" i="1"/>
  <c r="N34" i="1"/>
  <c r="M35" i="1"/>
  <c r="M31" i="1"/>
  <c r="N32" i="1"/>
  <c r="M32" i="1"/>
  <c r="N31" i="1"/>
  <c r="C26" i="1"/>
  <c r="N36" i="1"/>
  <c r="C25" i="1"/>
  <c r="N48" i="1" s="1"/>
  <c r="M33" i="1"/>
  <c r="M37" i="1"/>
  <c r="M48" i="1"/>
  <c r="M30" i="1"/>
  <c r="M34" i="1"/>
  <c r="M38" i="1"/>
  <c r="N30" i="1"/>
  <c r="N38" i="1"/>
  <c r="M43" i="1" l="1"/>
</calcChain>
</file>

<file path=xl/sharedStrings.xml><?xml version="1.0" encoding="utf-8"?>
<sst xmlns="http://schemas.openxmlformats.org/spreadsheetml/2006/main" count="74" uniqueCount="45">
  <si>
    <t>Corral Pump Pond</t>
  </si>
  <si>
    <t>Raw Data</t>
  </si>
  <si>
    <t>SWRCB Reporting Tables</t>
  </si>
  <si>
    <t>5. Maximum Rate of Diversion</t>
  </si>
  <si>
    <t>Pump Pond</t>
  </si>
  <si>
    <t>Stage</t>
  </si>
  <si>
    <t>Storage</t>
  </si>
  <si>
    <t>December</t>
  </si>
  <si>
    <t>Month</t>
  </si>
  <si>
    <t>Rate of Diversion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</si>
  <si>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</si>
  <si>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</si>
  <si>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</si>
  <si>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</si>
  <si>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</si>
  <si>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</si>
  <si>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</si>
  <si>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</si>
  <si>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</si>
  <si>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</si>
  <si>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</si>
  <si>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Feet below Spillway at Max Storage</t>
  </si>
  <si>
    <t>Feet below Spillway at Min Storage</t>
  </si>
  <si>
    <t>Minimum Storage</t>
  </si>
  <si>
    <t>Maximum Storage</t>
  </si>
  <si>
    <t>6. Amount of Water Diverted and Used</t>
  </si>
  <si>
    <t xml:space="preserve">Amount Directly Diverted                </t>
  </si>
  <si>
    <t xml:space="preserve">Amount Diverted or Collected to Storage </t>
  </si>
  <si>
    <t xml:space="preserve">Amount Used  </t>
  </si>
  <si>
    <t>(Acre-Feet)</t>
  </si>
  <si>
    <t>Total</t>
  </si>
  <si>
    <t>8. Storage</t>
  </si>
  <si>
    <t>Reservoir Name</t>
  </si>
  <si>
    <t>Spilled this year?</t>
  </si>
  <si>
    <t>Feet Below Spillway at Maximum Storage</t>
  </si>
  <si>
    <t>Completely Emptied</t>
  </si>
  <si>
    <t>Method used to measure water level</t>
  </si>
  <si>
    <t>Staff Gage Reading</t>
  </si>
  <si>
    <t>Updated Stage</t>
  </si>
  <si>
    <t>Ft</t>
  </si>
  <si>
    <t>AF</t>
  </si>
  <si>
    <t>Feet Below Spillway at Minimum Storage</t>
  </si>
  <si>
    <t xml:space="preserve"> </t>
  </si>
  <si>
    <t>Small Corral Pond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</si>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</sst>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centerContinuous"/>
    </xf>
    <xf numFmtId="0" fontId="0" fillId="2" borderId="0" xfId="0" applyFill="1" applyAlignment="1">
      <alignment horizontal="centerContinuous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5" xfId="0" applyBorder="1"/>
    <xf numFmtId="0" fontId="0" fillId="3" borderId="0" xfId="0" applyFill="1"/>
    <xf numFmtId="0" fontId="0" fillId="0" borderId="6" xfId="0" applyBorder="1"/>
    <xf numFmtId="0" fontId="0" fillId="0" borderId="7" xfId="0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Continuous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4" fillId="4" borderId="0" xfId="0" applyFont="1" applyFill="1"/>
    <xf numFmtId="0" fontId="0" fillId="4" borderId="9" xfId="0" applyFill="1" applyBorder="1" applyAlignment="1">
      <alignment horizontal="centerContinuous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" fillId="4" borderId="11" xfId="0" applyFont="1" applyFill="1" applyBorder="1"/>
    <xf numFmtId="0" fontId="4" fillId="4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ter%20Report%20Corrals/Water%20Report%20Corrals/2018%20Vicini%20WR%20SWRCB%20Reporting.V3%20(1)%20-%20Lotus%20ID# A0158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 Storage Rating Tables"/>
      <sheetName val="Plant Ponds S027784"/>
      <sheetName val="Red Hole S027789"/>
      <sheetName val="Red Hole S027771"/>
      <sheetName val="Corral East Pond S027772"/>
      <sheetName val="Corral West Pond S027785"/>
      <sheetName val="Corral Pump Pond S027770"/>
      <sheetName val="Fiddletown East Pond S027783"/>
      <sheetName val="Fiddletown West Pond S027786"/>
      <sheetName val="Lotus Application A015804"/>
    </sheetNames>
    <sheetDataSet>
      <sheetData sheetId="0">
        <row r="5">
          <cell r="O5">
            <v>32.4</v>
          </cell>
          <cell r="P5">
            <v>0</v>
          </cell>
        </row>
        <row r="6">
          <cell r="O6">
            <v>32.5</v>
          </cell>
          <cell r="P6">
            <v>0</v>
          </cell>
        </row>
        <row r="7">
          <cell r="O7">
            <v>32.6</v>
          </cell>
          <cell r="P7">
            <v>0</v>
          </cell>
        </row>
        <row r="8">
          <cell r="O8">
            <v>32.699999999999996</v>
          </cell>
          <cell r="P8">
            <v>0</v>
          </cell>
        </row>
        <row r="9">
          <cell r="O9">
            <v>32.799999999999997</v>
          </cell>
          <cell r="P9">
            <v>0</v>
          </cell>
        </row>
        <row r="10">
          <cell r="O10">
            <v>32.9</v>
          </cell>
          <cell r="P10">
            <v>0</v>
          </cell>
        </row>
        <row r="11">
          <cell r="O11">
            <v>33</v>
          </cell>
          <cell r="P11">
            <v>0</v>
          </cell>
        </row>
        <row r="12">
          <cell r="O12">
            <v>33.1</v>
          </cell>
          <cell r="P12">
            <v>0</v>
          </cell>
        </row>
        <row r="13">
          <cell r="O13">
            <v>33.199999999999996</v>
          </cell>
          <cell r="P13">
            <v>0.1</v>
          </cell>
        </row>
        <row r="14">
          <cell r="O14">
            <v>33.299999999999997</v>
          </cell>
          <cell r="P14">
            <v>0.1</v>
          </cell>
        </row>
        <row r="15">
          <cell r="O15">
            <v>33.4</v>
          </cell>
          <cell r="P15">
            <v>0.1</v>
          </cell>
        </row>
        <row r="16">
          <cell r="O16">
            <v>33.5</v>
          </cell>
          <cell r="P16">
            <v>0.1</v>
          </cell>
        </row>
        <row r="17">
          <cell r="O17">
            <v>33.6</v>
          </cell>
          <cell r="P17">
            <v>0.1</v>
          </cell>
        </row>
        <row r="18">
          <cell r="O18">
            <v>33.699999999999996</v>
          </cell>
          <cell r="P18">
            <v>0.1</v>
          </cell>
        </row>
        <row r="19">
          <cell r="O19">
            <v>33.799999999999997</v>
          </cell>
          <cell r="P19">
            <v>0.1</v>
          </cell>
        </row>
        <row r="20">
          <cell r="O20">
            <v>33.9</v>
          </cell>
          <cell r="P20">
            <v>0.1</v>
          </cell>
        </row>
        <row r="21">
          <cell r="O21">
            <v>34</v>
          </cell>
          <cell r="P21">
            <v>0.1</v>
          </cell>
        </row>
        <row r="22">
          <cell r="O22">
            <v>34.1</v>
          </cell>
          <cell r="P22">
            <v>0.1</v>
          </cell>
        </row>
        <row r="23">
          <cell r="O23">
            <v>34.199999999999996</v>
          </cell>
          <cell r="P23">
            <v>0.1</v>
          </cell>
        </row>
        <row r="24">
          <cell r="O24">
            <v>34.299999999999997</v>
          </cell>
          <cell r="P24">
            <v>0.1</v>
          </cell>
        </row>
        <row r="25">
          <cell r="O25">
            <v>34.4</v>
          </cell>
          <cell r="P25">
            <v>0.1</v>
          </cell>
        </row>
        <row r="26">
          <cell r="O26">
            <v>34.5</v>
          </cell>
          <cell r="P26">
            <v>0.1</v>
          </cell>
        </row>
        <row r="27">
          <cell r="O27">
            <v>34.6</v>
          </cell>
          <cell r="P27">
            <v>0.1</v>
          </cell>
        </row>
        <row r="28">
          <cell r="O28">
            <v>34.699999999999996</v>
          </cell>
          <cell r="P28">
            <v>0.2</v>
          </cell>
        </row>
        <row r="29">
          <cell r="O29">
            <v>34.799999999999997</v>
          </cell>
          <cell r="P29">
            <v>0.2</v>
          </cell>
        </row>
        <row r="30">
          <cell r="O30">
            <v>34.9</v>
          </cell>
          <cell r="P30">
            <v>0.2</v>
          </cell>
        </row>
        <row r="31">
          <cell r="O31">
            <v>35</v>
          </cell>
          <cell r="P31">
            <v>0.2</v>
          </cell>
        </row>
        <row r="32">
          <cell r="O32">
            <v>35.1</v>
          </cell>
          <cell r="P32">
            <v>0.2</v>
          </cell>
        </row>
        <row r="33">
          <cell r="O33">
            <v>35.199999999999996</v>
          </cell>
          <cell r="P33">
            <v>0.2</v>
          </cell>
        </row>
        <row r="34">
          <cell r="O34">
            <v>35.299999999999997</v>
          </cell>
          <cell r="P34">
            <v>0.2</v>
          </cell>
        </row>
        <row r="35">
          <cell r="O35">
            <v>35.4</v>
          </cell>
          <cell r="P35">
            <v>0.2</v>
          </cell>
        </row>
        <row r="36">
          <cell r="O36">
            <v>35.5</v>
          </cell>
          <cell r="P36">
            <v>0.2</v>
          </cell>
        </row>
        <row r="37">
          <cell r="O37">
            <v>35.6</v>
          </cell>
          <cell r="P37">
            <v>0.2</v>
          </cell>
        </row>
        <row r="38">
          <cell r="O38">
            <v>35.699999999999996</v>
          </cell>
          <cell r="P38">
            <v>0.2</v>
          </cell>
        </row>
        <row r="39">
          <cell r="O39">
            <v>35.799999999999997</v>
          </cell>
          <cell r="P39">
            <v>0.3</v>
          </cell>
        </row>
        <row r="40">
          <cell r="O40">
            <v>35.9</v>
          </cell>
          <cell r="P40">
            <v>0.3</v>
          </cell>
        </row>
        <row r="41">
          <cell r="O41">
            <v>36</v>
          </cell>
          <cell r="P41">
            <v>0.3</v>
          </cell>
        </row>
        <row r="42">
          <cell r="O42">
            <v>36.1</v>
          </cell>
          <cell r="P42">
            <v>0.3</v>
          </cell>
        </row>
        <row r="43">
          <cell r="O43">
            <v>36.199999999999996</v>
          </cell>
          <cell r="P43">
            <v>0.3</v>
          </cell>
        </row>
        <row r="44">
          <cell r="O44">
            <v>36.299999999999997</v>
          </cell>
          <cell r="P44">
            <v>0.4</v>
          </cell>
        </row>
        <row r="45">
          <cell r="O45">
            <v>36.4</v>
          </cell>
          <cell r="P45">
            <v>0.4</v>
          </cell>
        </row>
        <row r="46">
          <cell r="O46">
            <v>36.5</v>
          </cell>
          <cell r="P46">
            <v>0.4</v>
          </cell>
        </row>
        <row r="47">
          <cell r="O47">
            <v>36.6</v>
          </cell>
          <cell r="P47">
            <v>0.4</v>
          </cell>
        </row>
        <row r="48">
          <cell r="O48">
            <v>36.699999999999996</v>
          </cell>
          <cell r="P48">
            <v>0.5</v>
          </cell>
        </row>
        <row r="49">
          <cell r="O49">
            <v>36.799999999999997</v>
          </cell>
          <cell r="P49">
            <v>0.5</v>
          </cell>
        </row>
        <row r="50">
          <cell r="O50">
            <v>36.9</v>
          </cell>
          <cell r="P50">
            <v>0.5</v>
          </cell>
        </row>
        <row r="51">
          <cell r="O51">
            <v>37</v>
          </cell>
          <cell r="P51">
            <v>0.5</v>
          </cell>
        </row>
        <row r="52">
          <cell r="O52">
            <v>37.1</v>
          </cell>
          <cell r="P52">
            <v>0.6</v>
          </cell>
        </row>
        <row r="53">
          <cell r="O53">
            <v>37.199999999999996</v>
          </cell>
          <cell r="P53">
            <v>0.6</v>
          </cell>
        </row>
        <row r="54">
          <cell r="O54">
            <v>37.299999999999997</v>
          </cell>
          <cell r="P54">
            <v>0.6</v>
          </cell>
        </row>
        <row r="55">
          <cell r="O55">
            <v>37.4</v>
          </cell>
          <cell r="P55">
            <v>0.6</v>
          </cell>
        </row>
        <row r="56">
          <cell r="O56">
            <v>37.5</v>
          </cell>
          <cell r="P56">
            <v>0.7</v>
          </cell>
        </row>
        <row r="57">
          <cell r="O57">
            <v>37.6</v>
          </cell>
          <cell r="P57">
            <v>0.7</v>
          </cell>
        </row>
        <row r="58">
          <cell r="O58">
            <v>37.699999999999996</v>
          </cell>
          <cell r="P58">
            <v>0.7</v>
          </cell>
        </row>
        <row r="59">
          <cell r="O59">
            <v>37.799999999999997</v>
          </cell>
          <cell r="P59">
            <v>0.8</v>
          </cell>
        </row>
        <row r="60">
          <cell r="O60">
            <v>37.9</v>
          </cell>
          <cell r="P60">
            <v>0.8</v>
          </cell>
        </row>
        <row r="61">
          <cell r="O61">
            <v>38</v>
          </cell>
          <cell r="P61">
            <v>0.8</v>
          </cell>
        </row>
        <row r="62">
          <cell r="O62">
            <v>38.1</v>
          </cell>
          <cell r="P62">
            <v>0.9</v>
          </cell>
        </row>
        <row r="63">
          <cell r="O63">
            <v>38.199999999999996</v>
          </cell>
          <cell r="P63">
            <v>0.9</v>
          </cell>
        </row>
        <row r="64">
          <cell r="O64">
            <v>38.299999999999997</v>
          </cell>
          <cell r="P64">
            <v>0.9</v>
          </cell>
        </row>
        <row r="65">
          <cell r="O65">
            <v>38.4</v>
          </cell>
          <cell r="P65">
            <v>1</v>
          </cell>
        </row>
        <row r="66">
          <cell r="O66">
            <v>38.5</v>
          </cell>
          <cell r="P66">
            <v>1</v>
          </cell>
        </row>
        <row r="67">
          <cell r="O67">
            <v>38.6</v>
          </cell>
          <cell r="P67">
            <v>1.1000000000000001</v>
          </cell>
        </row>
        <row r="68">
          <cell r="O68">
            <v>38.699999999999996</v>
          </cell>
          <cell r="P68">
            <v>1.1000000000000001</v>
          </cell>
        </row>
        <row r="69">
          <cell r="O69">
            <v>38.799999999999997</v>
          </cell>
          <cell r="P69">
            <v>1.1000000000000001</v>
          </cell>
        </row>
        <row r="70">
          <cell r="O70">
            <v>38.9</v>
          </cell>
          <cell r="P70">
            <v>1.2</v>
          </cell>
        </row>
        <row r="71">
          <cell r="O71">
            <v>39</v>
          </cell>
          <cell r="P71">
            <v>1.2</v>
          </cell>
        </row>
        <row r="72">
          <cell r="O72">
            <v>39.1</v>
          </cell>
          <cell r="P72">
            <v>1.3</v>
          </cell>
        </row>
        <row r="73">
          <cell r="O73">
            <v>39.199999999999996</v>
          </cell>
          <cell r="P73">
            <v>1.3</v>
          </cell>
        </row>
        <row r="74">
          <cell r="O74">
            <v>39.299999999999997</v>
          </cell>
          <cell r="P74">
            <v>1.4</v>
          </cell>
        </row>
        <row r="75">
          <cell r="O75">
            <v>39.4</v>
          </cell>
          <cell r="P75">
            <v>1.4</v>
          </cell>
        </row>
        <row r="76">
          <cell r="O76">
            <v>39.5</v>
          </cell>
          <cell r="P76">
            <v>1.4</v>
          </cell>
        </row>
        <row r="77">
          <cell r="O77">
            <v>39.6</v>
          </cell>
          <cell r="P77">
            <v>1.5</v>
          </cell>
        </row>
        <row r="78">
          <cell r="O78">
            <v>39.699999999999996</v>
          </cell>
          <cell r="P78">
            <v>1.5</v>
          </cell>
        </row>
        <row r="79">
          <cell r="O79">
            <v>39.799999999999997</v>
          </cell>
          <cell r="P79">
            <v>1.6</v>
          </cell>
        </row>
        <row r="80">
          <cell r="O80">
            <v>39.9</v>
          </cell>
          <cell r="P80">
            <v>1.6</v>
          </cell>
        </row>
        <row r="81">
          <cell r="O81">
            <v>40</v>
          </cell>
          <cell r="P81">
            <v>1.7</v>
          </cell>
        </row>
        <row r="82">
          <cell r="O82">
            <v>40.1</v>
          </cell>
          <cell r="P82">
            <v>1.7</v>
          </cell>
        </row>
        <row r="83">
          <cell r="O83">
            <v>40.199999999999996</v>
          </cell>
          <cell r="P83">
            <v>1.8</v>
          </cell>
        </row>
        <row r="84">
          <cell r="O84">
            <v>40.299999999999997</v>
          </cell>
          <cell r="P84">
            <v>1.8</v>
          </cell>
        </row>
        <row r="85">
          <cell r="O85">
            <v>40.4</v>
          </cell>
          <cell r="P85">
            <v>1.9</v>
          </cell>
        </row>
        <row r="86">
          <cell r="O86">
            <v>40.5</v>
          </cell>
          <cell r="P86">
            <v>1.9</v>
          </cell>
        </row>
        <row r="87">
          <cell r="O87">
            <v>40.6</v>
          </cell>
          <cell r="P87">
            <v>2</v>
          </cell>
        </row>
        <row r="88">
          <cell r="O88">
            <v>40.699999999999996</v>
          </cell>
          <cell r="P88">
            <v>2</v>
          </cell>
        </row>
        <row r="89">
          <cell r="O89">
            <v>40.799999999999997</v>
          </cell>
          <cell r="P89">
            <v>2.1</v>
          </cell>
        </row>
        <row r="90">
          <cell r="O90">
            <v>40.9</v>
          </cell>
          <cell r="P90">
            <v>2.1</v>
          </cell>
        </row>
        <row r="91">
          <cell r="O91">
            <v>41</v>
          </cell>
          <cell r="P91">
            <v>2.2000000000000002</v>
          </cell>
        </row>
        <row r="92">
          <cell r="O92">
            <v>41.1</v>
          </cell>
          <cell r="P92">
            <v>2.2000000000000002</v>
          </cell>
        </row>
        <row r="93">
          <cell r="O93">
            <v>41.199999999999996</v>
          </cell>
          <cell r="P93">
            <v>2.2000000000000002</v>
          </cell>
        </row>
        <row r="94">
          <cell r="O94">
            <v>41.3</v>
          </cell>
          <cell r="P94">
            <v>2.2999999999999998</v>
          </cell>
        </row>
        <row r="95">
          <cell r="O95">
            <v>41.4</v>
          </cell>
          <cell r="P95">
            <v>2.2999999999999998</v>
          </cell>
        </row>
        <row r="96">
          <cell r="O96">
            <v>41.5</v>
          </cell>
          <cell r="P96">
            <v>2.4</v>
          </cell>
        </row>
        <row r="97">
          <cell r="O97">
            <v>41.6</v>
          </cell>
          <cell r="P97">
            <v>2.4</v>
          </cell>
        </row>
        <row r="98">
          <cell r="O98">
            <v>41.699999999999996</v>
          </cell>
          <cell r="P98">
            <v>2.5</v>
          </cell>
        </row>
        <row r="99">
          <cell r="O99">
            <v>41.8</v>
          </cell>
          <cell r="P99">
            <v>2.5</v>
          </cell>
        </row>
        <row r="100">
          <cell r="O100">
            <v>41.9</v>
          </cell>
          <cell r="P100">
            <v>2.6</v>
          </cell>
        </row>
        <row r="101">
          <cell r="O101">
            <v>42</v>
          </cell>
          <cell r="P101">
            <v>2.6</v>
          </cell>
        </row>
        <row r="102">
          <cell r="O102">
            <v>42.1</v>
          </cell>
          <cell r="P102">
            <v>2.7</v>
          </cell>
        </row>
        <row r="103">
          <cell r="O103">
            <v>42.199999999999996</v>
          </cell>
          <cell r="P103">
            <v>2.7</v>
          </cell>
        </row>
        <row r="104">
          <cell r="O104">
            <v>42.3</v>
          </cell>
          <cell r="P104">
            <v>2.7</v>
          </cell>
        </row>
        <row r="105">
          <cell r="O105">
            <v>42.4</v>
          </cell>
          <cell r="P105">
            <v>2.8</v>
          </cell>
        </row>
        <row r="106">
          <cell r="O106">
            <v>42.5</v>
          </cell>
          <cell r="P106">
            <v>2.8</v>
          </cell>
        </row>
        <row r="107">
          <cell r="O107">
            <v>42.6</v>
          </cell>
          <cell r="P107">
            <v>2.9</v>
          </cell>
        </row>
        <row r="108">
          <cell r="O108">
            <v>42.699999999999996</v>
          </cell>
          <cell r="P108">
            <v>2.9</v>
          </cell>
        </row>
        <row r="109">
          <cell r="O109">
            <v>42.8</v>
          </cell>
          <cell r="P109">
            <v>3</v>
          </cell>
        </row>
        <row r="110">
          <cell r="O110">
            <v>42.9</v>
          </cell>
          <cell r="P110">
            <v>3</v>
          </cell>
        </row>
        <row r="111">
          <cell r="O111">
            <v>43</v>
          </cell>
          <cell r="P111">
            <v>3.1</v>
          </cell>
        </row>
        <row r="112">
          <cell r="O112">
            <v>43.1</v>
          </cell>
          <cell r="P112">
            <v>3.1</v>
          </cell>
        </row>
        <row r="113">
          <cell r="O113">
            <v>43.199999999999996</v>
          </cell>
          <cell r="P113">
            <v>3.2</v>
          </cell>
        </row>
        <row r="114">
          <cell r="O114">
            <v>43.3</v>
          </cell>
          <cell r="P114">
            <v>3.2</v>
          </cell>
        </row>
        <row r="115">
          <cell r="O115">
            <v>43.4</v>
          </cell>
          <cell r="P115">
            <v>3.3</v>
          </cell>
        </row>
        <row r="116">
          <cell r="O116">
            <v>43.5</v>
          </cell>
          <cell r="P116">
            <v>3.3</v>
          </cell>
        </row>
        <row r="117">
          <cell r="O117">
            <v>43.6</v>
          </cell>
          <cell r="P117">
            <v>3.4</v>
          </cell>
        </row>
        <row r="118">
          <cell r="O118">
            <v>43.699999999999996</v>
          </cell>
          <cell r="P118">
            <v>3.5</v>
          </cell>
        </row>
        <row r="119">
          <cell r="O119">
            <v>43.8</v>
          </cell>
          <cell r="P119">
            <v>3.5</v>
          </cell>
        </row>
        <row r="120">
          <cell r="O120">
            <v>43.9</v>
          </cell>
          <cell r="P120">
            <v>3.6</v>
          </cell>
        </row>
        <row r="121">
          <cell r="O121">
            <v>44</v>
          </cell>
          <cell r="P121">
            <v>3.6</v>
          </cell>
        </row>
        <row r="122">
          <cell r="O122">
            <v>44.1</v>
          </cell>
          <cell r="P122">
            <v>3.7</v>
          </cell>
        </row>
        <row r="123">
          <cell r="O123">
            <v>44.199999999999996</v>
          </cell>
          <cell r="P123">
            <v>3.7</v>
          </cell>
        </row>
        <row r="124">
          <cell r="O124">
            <v>44.3</v>
          </cell>
          <cell r="P124">
            <v>3.8</v>
          </cell>
        </row>
        <row r="125">
          <cell r="O125">
            <v>44.4</v>
          </cell>
          <cell r="P125">
            <v>3.8</v>
          </cell>
        </row>
        <row r="126">
          <cell r="O126">
            <v>44.5</v>
          </cell>
          <cell r="P126">
            <v>3.9</v>
          </cell>
        </row>
        <row r="127">
          <cell r="O127">
            <v>44.6</v>
          </cell>
          <cell r="P127">
            <v>3.9</v>
          </cell>
        </row>
        <row r="128">
          <cell r="O128">
            <v>44.699999999999996</v>
          </cell>
          <cell r="P128">
            <v>4</v>
          </cell>
        </row>
        <row r="129">
          <cell r="O129">
            <v>44.8</v>
          </cell>
          <cell r="P129">
            <v>4.0999999999999996</v>
          </cell>
        </row>
        <row r="130">
          <cell r="O130">
            <v>44.9</v>
          </cell>
          <cell r="P130">
            <v>4.0999999999999996</v>
          </cell>
        </row>
        <row r="131">
          <cell r="O131">
            <v>45</v>
          </cell>
          <cell r="P131">
            <v>4.2</v>
          </cell>
        </row>
        <row r="132">
          <cell r="O132">
            <v>45.1</v>
          </cell>
          <cell r="P132">
            <v>4.2</v>
          </cell>
        </row>
        <row r="133">
          <cell r="O133">
            <v>45.199999999999996</v>
          </cell>
          <cell r="P133">
            <v>4.3</v>
          </cell>
        </row>
        <row r="134">
          <cell r="O134">
            <v>45.3</v>
          </cell>
          <cell r="P134">
            <v>4.3</v>
          </cell>
        </row>
        <row r="135">
          <cell r="O135">
            <v>45.4</v>
          </cell>
          <cell r="P135">
            <v>4.4000000000000004</v>
          </cell>
        </row>
        <row r="136">
          <cell r="O136">
            <v>45.5</v>
          </cell>
          <cell r="P136">
            <v>4.5</v>
          </cell>
        </row>
        <row r="137">
          <cell r="O137">
            <v>45.6</v>
          </cell>
          <cell r="P137">
            <v>4.5</v>
          </cell>
        </row>
        <row r="138">
          <cell r="O138">
            <v>45.699999999999996</v>
          </cell>
          <cell r="P138">
            <v>4.5999999999999996</v>
          </cell>
        </row>
        <row r="139">
          <cell r="O139">
            <v>45.8</v>
          </cell>
          <cell r="P139">
            <v>4.7</v>
          </cell>
        </row>
        <row r="140">
          <cell r="O140">
            <v>45.9</v>
          </cell>
          <cell r="P140">
            <v>4.7</v>
          </cell>
        </row>
        <row r="141">
          <cell r="O141">
            <v>46</v>
          </cell>
          <cell r="P141">
            <v>4.8</v>
          </cell>
        </row>
        <row r="142">
          <cell r="O142">
            <v>46.1</v>
          </cell>
          <cell r="P142">
            <v>4.9000000000000004</v>
          </cell>
        </row>
        <row r="143">
          <cell r="O143">
            <v>46.199999999999996</v>
          </cell>
          <cell r="P143">
            <v>4.9000000000000004</v>
          </cell>
        </row>
        <row r="144">
          <cell r="O144">
            <v>46.3</v>
          </cell>
          <cell r="P144">
            <v>5</v>
          </cell>
        </row>
        <row r="145">
          <cell r="O145">
            <v>46.4</v>
          </cell>
          <cell r="P145">
            <v>5.0999999999999996</v>
          </cell>
        </row>
        <row r="146">
          <cell r="O146">
            <v>46.5</v>
          </cell>
          <cell r="P146">
            <v>5.0999999999999996</v>
          </cell>
        </row>
        <row r="147">
          <cell r="O147">
            <v>46.6</v>
          </cell>
          <cell r="P147">
            <v>5.2</v>
          </cell>
        </row>
        <row r="148">
          <cell r="O148">
            <v>46.699999999999996</v>
          </cell>
          <cell r="P148">
            <v>5.3</v>
          </cell>
        </row>
        <row r="149">
          <cell r="O149">
            <v>46.8</v>
          </cell>
          <cell r="P149">
            <v>5.4</v>
          </cell>
        </row>
        <row r="150">
          <cell r="O150">
            <v>46.9</v>
          </cell>
          <cell r="P150">
            <v>5.4</v>
          </cell>
        </row>
        <row r="151">
          <cell r="O151">
            <v>47</v>
          </cell>
          <cell r="P151">
            <v>5.5</v>
          </cell>
        </row>
        <row r="152">
          <cell r="O152">
            <v>47.1</v>
          </cell>
          <cell r="P152">
            <v>5.6</v>
          </cell>
        </row>
        <row r="153">
          <cell r="O153">
            <v>47.199999999999996</v>
          </cell>
          <cell r="P153">
            <v>5.6</v>
          </cell>
        </row>
        <row r="154">
          <cell r="O154">
            <v>47.3</v>
          </cell>
          <cell r="P154">
            <v>5.7</v>
          </cell>
        </row>
        <row r="155">
          <cell r="O155">
            <v>47.4</v>
          </cell>
          <cell r="P155">
            <v>5.8</v>
          </cell>
        </row>
        <row r="156">
          <cell r="O156">
            <v>47.5</v>
          </cell>
          <cell r="P156">
            <v>5.9</v>
          </cell>
        </row>
        <row r="157">
          <cell r="O157">
            <v>47.6</v>
          </cell>
          <cell r="P157">
            <v>5.9</v>
          </cell>
        </row>
        <row r="158">
          <cell r="O158">
            <v>47.699999999999996</v>
          </cell>
          <cell r="P158">
            <v>6</v>
          </cell>
        </row>
        <row r="159">
          <cell r="O159">
            <v>47.8</v>
          </cell>
          <cell r="P159">
            <v>6.1</v>
          </cell>
        </row>
        <row r="160">
          <cell r="O160">
            <v>47.9</v>
          </cell>
          <cell r="P160">
            <v>6.2</v>
          </cell>
        </row>
        <row r="161">
          <cell r="O161">
            <v>48</v>
          </cell>
          <cell r="P161">
            <v>6.2</v>
          </cell>
        </row>
        <row r="162">
          <cell r="O162">
            <v>48.1</v>
          </cell>
          <cell r="P162">
            <v>6.3</v>
          </cell>
        </row>
        <row r="163">
          <cell r="O163">
            <v>48.199999999999996</v>
          </cell>
          <cell r="P163">
            <v>6.4</v>
          </cell>
        </row>
        <row r="164">
          <cell r="O164">
            <v>48.3</v>
          </cell>
          <cell r="P164">
            <v>6.5</v>
          </cell>
        </row>
        <row r="165">
          <cell r="O165">
            <v>48.4</v>
          </cell>
          <cell r="P165">
            <v>6.5</v>
          </cell>
        </row>
        <row r="166">
          <cell r="O166">
            <v>48.5</v>
          </cell>
          <cell r="P166">
            <v>6.6</v>
          </cell>
        </row>
        <row r="167">
          <cell r="O167">
            <v>48.6</v>
          </cell>
          <cell r="P167">
            <v>6.7</v>
          </cell>
        </row>
        <row r="168">
          <cell r="O168">
            <v>48.699999999999996</v>
          </cell>
          <cell r="P168">
            <v>6.8</v>
          </cell>
        </row>
        <row r="169">
          <cell r="O169">
            <v>48.8</v>
          </cell>
          <cell r="P169">
            <v>6.9</v>
          </cell>
        </row>
        <row r="170">
          <cell r="O170">
            <v>48.9</v>
          </cell>
          <cell r="P170">
            <v>6.9</v>
          </cell>
        </row>
        <row r="171">
          <cell r="O171">
            <v>49</v>
          </cell>
          <cell r="P171">
            <v>7</v>
          </cell>
        </row>
        <row r="172">
          <cell r="O172">
            <v>49.1</v>
          </cell>
          <cell r="P172">
            <v>7.1</v>
          </cell>
        </row>
        <row r="173">
          <cell r="O173">
            <v>49.199999999999996</v>
          </cell>
          <cell r="P173">
            <v>7.2</v>
          </cell>
        </row>
        <row r="174">
          <cell r="O174">
            <v>49.3</v>
          </cell>
          <cell r="P174">
            <v>7.3</v>
          </cell>
        </row>
        <row r="175">
          <cell r="O175">
            <v>49.4</v>
          </cell>
          <cell r="P175">
            <v>7.4</v>
          </cell>
        </row>
        <row r="176">
          <cell r="O176">
            <v>49.5</v>
          </cell>
          <cell r="P176">
            <v>7.4</v>
          </cell>
        </row>
        <row r="177">
          <cell r="O177">
            <v>49.6</v>
          </cell>
          <cell r="P177">
            <v>7.5</v>
          </cell>
        </row>
        <row r="178">
          <cell r="O178">
            <v>49.699999999999996</v>
          </cell>
          <cell r="P178">
            <v>7.6</v>
          </cell>
        </row>
        <row r="179">
          <cell r="O179">
            <v>49.8</v>
          </cell>
          <cell r="P179">
            <v>7.7</v>
          </cell>
        </row>
        <row r="180">
          <cell r="O180">
            <v>49.9</v>
          </cell>
          <cell r="P180">
            <v>7.8</v>
          </cell>
        </row>
        <row r="181">
          <cell r="O181">
            <v>50</v>
          </cell>
          <cell r="P181">
            <v>7.9</v>
          </cell>
        </row>
        <row r="182">
          <cell r="O182">
            <v>50.1</v>
          </cell>
          <cell r="P182">
            <v>7.9</v>
          </cell>
        </row>
        <row r="183">
          <cell r="O183">
            <v>50.199999999999996</v>
          </cell>
          <cell r="P183">
            <v>8</v>
          </cell>
        </row>
        <row r="184">
          <cell r="O184">
            <v>50.3</v>
          </cell>
          <cell r="P184">
            <v>8.1</v>
          </cell>
        </row>
        <row r="185">
          <cell r="O185">
            <v>50.4</v>
          </cell>
          <cell r="P185">
            <v>8.1999999999999993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5C9BD-BD99-44FF-9CBA-D37F44046549}">
  <sheetPr>
    <pageSetUpPr fitToPage="1"/>
  </sheetPr>
  <dimension ref="A1:P51"/>
  <sheetViews>
    <sheetView tabSelected="1" topLeftCell="A8" workbookViewId="0">
      <selection activeCell="D20" sqref="D20"/>
    </sheetView>
  </sheetViews>
  <sheetFormatPr defaultRowHeight="14.4" x14ac:dyDescent="0.3"/>
  <cols>
    <col min="1" max="1" width="18.109375" customWidth="1"/>
    <col min="2" max="2" width="12" customWidth="1"/>
    <col min="3" max="8" width="12.88671875" customWidth="1"/>
    <col min="9" max="9" width="3.44140625" customWidth="1"/>
    <col min="10" max="10" width="17" customWidth="1"/>
    <col min="11" max="12" width="22.33203125" customWidth="1"/>
    <col min="13" max="13" width="20.44140625" customWidth="1"/>
    <col min="14" max="14" width="16.44140625" customWidth="1"/>
    <col min="15" max="15" width="21" customWidth="1"/>
    <col min="16" max="16" width="20.88671875" customWidth="1"/>
    <col min="17" max="18" width="17.109375" customWidth="1"/>
  </cols>
  <sheetData>
    <row r="1" spans="1:16" ht="21" x14ac:dyDescent="0.4">
      <c r="A1" s="1" t="s">
        <v>0</v>
      </c>
    </row>
    <row r="2" spans="1:16" ht="14.4" customHeight="1" x14ac:dyDescent="0.4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3">
      <c r="A3" s="4" t="s">
        <v>1</v>
      </c>
      <c r="I3" s="3"/>
      <c r="J3" s="4" t="s">
        <v>2</v>
      </c>
    </row>
    <row r="4" spans="1:16" ht="21" x14ac:dyDescent="0.4">
      <c r="A4" s="1"/>
      <c r="I4" s="3"/>
    </row>
    <row r="5" spans="1:16" ht="18" x14ac:dyDescent="0.35">
      <c r="C5" s="5"/>
      <c r="E5" s="5"/>
      <c r="G5" s="5"/>
      <c r="H5" s="5"/>
      <c r="I5" s="6"/>
      <c r="K5" s="7" t="s">
        <v>3</v>
      </c>
      <c r="L5" s="8"/>
    </row>
    <row r="6" spans="1:16" ht="60" customHeight="1" thickBot="1" x14ac:dyDescent="0.35">
      <c r="B6" s="8" t="s">
        <v>4</v>
      </c>
      <c r="C6" s="5"/>
      <c r="D6" s="4"/>
      <c r="F6" s="4"/>
      <c r="I6" s="6"/>
    </row>
    <row r="7" spans="1:16" ht="15" thickBot="1" x14ac:dyDescent="0.35">
      <c r="B7" s="9" t="s">
        <v>5</v>
      </c>
      <c r="C7" s="10" t="s">
        <v>6</v>
      </c>
      <c r="D7" s="11"/>
      <c r="E7" s="12"/>
      <c r="F7" s="12"/>
      <c r="G7" s="12"/>
      <c r="I7" s="3"/>
    </row>
    <row r="8" spans="1:16" ht="15" thickTop="1" x14ac:dyDescent="0.3">
      <c r="A8" t="s">
        <v>7</v>
      </c>
      <c r="B8" s="13">
        <v>33</v>
      </c>
      <c r="C8" s="14">
        <f>VLOOKUP(B8,'[1]Pond Storage Rating Tables'!$O$5:$P$185,2)</f>
        <v>0</v>
      </c>
      <c r="D8" s="13"/>
      <c r="I8" s="3"/>
      <c r="K8" s="15" t="s">
        <v>8</v>
      </c>
      <c r="L8" s="15" t="s">
        <v>9</v>
      </c>
    </row>
    <row r="9" spans="1:16" x14ac:dyDescent="0.3">
      <c r="A9" t="s">
        <v>10</v>
      </c>
      <c r="B9" s="16">
        <v>45.3</v>
      </c>
      <c r="C9" s="14">
        <f>VLOOKUP(B9,'[1]Pond Storage Rating Tables'!$O$5:$P$185,2)</f>
        <v>4.3</v>
      </c>
      <c r="D9" s="13"/>
      <c r="I9" s="3"/>
      <c r="K9" t="s">
        <v>10</v>
      </c>
      <c r="L9" s="17"/>
    </row>
    <row r="10" spans="1:16" x14ac:dyDescent="0.3">
      <c r="A10" t="s">
        <v>11</v>
      </c>
      <c r="B10" s="16">
        <v>48.6</v>
      </c>
      <c r="C10" s="14">
        <f>VLOOKUP(B10,'[1]Pond Storage Rating Tables'!$O$5:$P$185,2)</f>
        <v>6.7</v>
      </c>
      <c r="D10" s="13"/>
      <c r="I10" s="3"/>
      <c r="K10" t="s">
        <v>11</v>
      </c>
      <c r="L10" s="17"/>
    </row>
    <row r="11" spans="1:16" x14ac:dyDescent="0.3">
      <c r="A11" t="s">
        <v>12</v>
      </c>
      <c r="B11" s="16">
        <v>48.3</v>
      </c>
      <c r="C11" s="14">
        <f>VLOOKUP(B11,'[1]Pond Storage Rating Tables'!$O$5:$P$185,2)</f>
        <v>6.5</v>
      </c>
      <c r="D11" s="13"/>
      <c r="I11" s="3"/>
      <c r="K11" t="s">
        <v>12</v>
      </c>
      <c r="L11" s="17"/>
    </row>
    <row r="12" spans="1:16" x14ac:dyDescent="0.3">
      <c r="A12" t="s">
        <v>13</v>
      </c>
      <c r="B12" s="16">
        <v>47.62</v>
      </c>
      <c r="C12" s="14">
        <f>VLOOKUP(B12,'[1]Pond Storage Rating Tables'!$O$5:$P$185,2)</f>
        <v>5.9</v>
      </c>
      <c r="D12" s="13"/>
      <c r="I12" s="3"/>
      <c r="K12" t="s">
        <v>13</v>
      </c>
      <c r="L12" s="17"/>
    </row>
    <row r="13" spans="1:16" x14ac:dyDescent="0.3">
      <c r="A13" t="s">
        <v>14</v>
      </c>
      <c r="B13" s="16">
        <v>47.13</v>
      </c>
      <c r="C13" s="14">
        <f>VLOOKUP(B13,'[1]Pond Storage Rating Tables'!$O$5:$P$185,2)</f>
        <v>5.6</v>
      </c>
      <c r="D13" s="13"/>
      <c r="I13" s="3"/>
      <c r="K13" t="s">
        <v>14</v>
      </c>
    </row>
    <row r="14" spans="1:16" x14ac:dyDescent="0.3">
      <c r="A14" t="s">
        <v>15</v>
      </c>
      <c r="B14" s="16">
        <v>46.1</v>
      </c>
      <c r="C14" s="14">
        <f>VLOOKUP(B14,'[1]Pond Storage Rating Tables'!$O$5:$P$185,2)</f>
        <v>4.9000000000000004</v>
      </c>
      <c r="D14" s="13"/>
      <c r="I14" s="3"/>
      <c r="K14" t="s">
        <v>15</v>
      </c>
    </row>
    <row r="15" spans="1:16" x14ac:dyDescent="0.3">
      <c r="A15" t="s">
        <v>16</v>
      </c>
      <c r="B15" s="16">
        <v>44.9</v>
      </c>
      <c r="C15" s="14">
        <f>VLOOKUP(B15,'[1]Pond Storage Rating Tables'!$O$5:$P$185,2)</f>
        <v>4.0999999999999996</v>
      </c>
      <c r="D15" s="13"/>
      <c r="I15" s="3"/>
      <c r="K15" t="s">
        <v>16</v>
      </c>
    </row>
    <row r="16" spans="1:16" x14ac:dyDescent="0.3">
      <c r="A16" t="s">
        <v>17</v>
      </c>
      <c r="B16" s="16">
        <v>41.3</v>
      </c>
      <c r="C16" s="14">
        <f>VLOOKUP(B16,'[1]Pond Storage Rating Tables'!$O$5:$P$185,2)</f>
        <v>2.2999999999999998</v>
      </c>
      <c r="D16" s="13"/>
      <c r="I16" s="3"/>
      <c r="K16" t="s">
        <v>17</v>
      </c>
      <c r="L16" s="17"/>
    </row>
    <row r="17" spans="1:14" x14ac:dyDescent="0.3">
      <c r="A17" t="s">
        <v>18</v>
      </c>
      <c r="B17" s="16">
        <v>33</v>
      </c>
      <c r="C17" s="14">
        <f>VLOOKUP(B17,'[1]Pond Storage Rating Tables'!$O$5:$P$185,2)</f>
        <v>0</v>
      </c>
      <c r="D17" s="13"/>
      <c r="I17" s="3"/>
      <c r="K17" t="s">
        <v>18</v>
      </c>
      <c r="L17" s="17"/>
    </row>
    <row r="18" spans="1:14" x14ac:dyDescent="0.3">
      <c r="A18" t="s">
        <v>19</v>
      </c>
      <c r="B18" s="16"/>
      <c r="C18" s="14"/>
      <c r="D18" s="13"/>
      <c r="I18" s="3"/>
      <c r="K18" t="s">
        <v>19</v>
      </c>
      <c r="L18" s="17"/>
    </row>
    <row r="19" spans="1:14" x14ac:dyDescent="0.3">
      <c r="A19" t="s">
        <v>20</v>
      </c>
      <c r="B19" s="16"/>
      <c r="C19" s="14"/>
      <c r="D19" s="13"/>
      <c r="I19" s="3"/>
      <c r="K19" t="s">
        <v>20</v>
      </c>
      <c r="L19" s="17"/>
    </row>
    <row r="20" spans="1:14" ht="15" thickBot="1" x14ac:dyDescent="0.35">
      <c r="A20" t="s">
        <v>7</v>
      </c>
      <c r="B20" s="18"/>
      <c r="C20" s="19"/>
      <c r="D20" s="13"/>
      <c r="I20" s="3"/>
      <c r="K20" t="s">
        <v>7</v>
      </c>
      <c r="L20" s="17"/>
    </row>
    <row r="21" spans="1:14" x14ac:dyDescent="0.3">
      <c r="I21" s="3"/>
    </row>
    <row r="22" spans="1:14" x14ac:dyDescent="0.3">
      <c r="I22" s="3"/>
      <c r="K22" s="4"/>
    </row>
    <row r="23" spans="1:14" ht="30.6" customHeight="1" x14ac:dyDescent="0.3">
      <c r="A23" s="20" t="s">
        <v>21</v>
      </c>
      <c r="B23" s="4">
        <f>50.4-MAX(B9:B20)</f>
        <v>1.7999999999999972</v>
      </c>
      <c r="C23" s="4"/>
      <c r="D23" s="4"/>
      <c r="E23" s="4"/>
      <c r="F23" s="4"/>
      <c r="I23" s="3"/>
    </row>
    <row r="24" spans="1:14" ht="30.6" customHeight="1" x14ac:dyDescent="0.3">
      <c r="A24" s="20" t="s">
        <v>22</v>
      </c>
      <c r="B24" s="4">
        <f>50.4-MIN(B9:B20)</f>
        <v>17.399999999999999</v>
      </c>
      <c r="C24" s="4"/>
      <c r="D24" s="4"/>
      <c r="E24" s="4"/>
      <c r="F24" s="4"/>
      <c r="I24" s="3"/>
    </row>
    <row r="25" spans="1:14" x14ac:dyDescent="0.3">
      <c r="A25" s="4" t="s">
        <v>23</v>
      </c>
      <c r="B25" s="4"/>
      <c r="C25" s="4">
        <f>MIN(C8:C20)</f>
        <v>0</v>
      </c>
      <c r="D25" s="4"/>
      <c r="E25" s="4"/>
      <c r="F25" s="4"/>
      <c r="G25" s="4"/>
      <c r="I25" s="3"/>
    </row>
    <row r="26" spans="1:14" ht="18" x14ac:dyDescent="0.35">
      <c r="A26" s="4" t="s">
        <v>24</v>
      </c>
      <c r="B26" s="4"/>
      <c r="C26" s="4">
        <f>MAX(C8:C20)</f>
        <v>6.7</v>
      </c>
      <c r="D26" s="4"/>
      <c r="E26" s="4"/>
      <c r="F26" s="4"/>
      <c r="G26" s="4"/>
      <c r="I26" s="3"/>
      <c r="K26" s="7" t="s">
        <v>25</v>
      </c>
      <c r="L26" s="5"/>
      <c r="M26" s="5"/>
      <c r="N26" s="5"/>
    </row>
    <row r="27" spans="1:14" ht="52.8" customHeight="1" x14ac:dyDescent="0.3">
      <c r="I27" s="3"/>
      <c r="L27" s="21" t="s">
        <v>26</v>
      </c>
      <c r="M27" s="21" t="s">
        <v>27</v>
      </c>
      <c r="N27" s="21" t="s">
        <v>28</v>
      </c>
    </row>
    <row r="28" spans="1:14" x14ac:dyDescent="0.3">
      <c r="I28" s="3"/>
    </row>
    <row r="29" spans="1:14" x14ac:dyDescent="0.3">
      <c r="I29" s="3"/>
      <c r="K29" s="21" t="s">
        <v>8</v>
      </c>
      <c r="L29" s="21" t="s">
        <v>29</v>
      </c>
      <c r="M29" s="21" t="s">
        <v>29</v>
      </c>
      <c r="N29" s="21" t="s">
        <v>29</v>
      </c>
    </row>
    <row r="30" spans="1:14" x14ac:dyDescent="0.3">
      <c r="I30" s="3"/>
      <c r="K30" t="s">
        <v>10</v>
      </c>
      <c r="L30" s="22">
        <v>0</v>
      </c>
      <c r="M30">
        <f>MAX(0,C9-C8)</f>
        <v>4.3</v>
      </c>
      <c r="N30">
        <f>MAX(0,C8-C9)</f>
        <v>0</v>
      </c>
    </row>
    <row r="31" spans="1:14" x14ac:dyDescent="0.3">
      <c r="I31" s="3"/>
      <c r="K31" t="s">
        <v>11</v>
      </c>
      <c r="L31" s="22">
        <v>0</v>
      </c>
      <c r="M31">
        <f t="shared" ref="M31:M41" si="0">MAX(0,C10-C9)</f>
        <v>2.4000000000000004</v>
      </c>
      <c r="N31">
        <f t="shared" ref="N31:N41" si="1">MAX(0,C9-C10)</f>
        <v>0</v>
      </c>
    </row>
    <row r="32" spans="1:14" x14ac:dyDescent="0.3">
      <c r="I32" s="3"/>
      <c r="K32" t="s">
        <v>12</v>
      </c>
      <c r="L32" s="22">
        <v>0</v>
      </c>
      <c r="M32">
        <f t="shared" si="0"/>
        <v>0</v>
      </c>
      <c r="N32">
        <f t="shared" si="1"/>
        <v>0.20000000000000018</v>
      </c>
    </row>
    <row r="33" spans="9:16" x14ac:dyDescent="0.3">
      <c r="I33" s="3"/>
      <c r="K33" t="s">
        <v>13</v>
      </c>
      <c r="L33" s="22">
        <v>0</v>
      </c>
      <c r="M33">
        <f t="shared" si="0"/>
        <v>0</v>
      </c>
      <c r="N33">
        <f t="shared" si="1"/>
        <v>0.59999999999999964</v>
      </c>
    </row>
    <row r="34" spans="9:16" x14ac:dyDescent="0.3">
      <c r="I34" s="3"/>
      <c r="K34" t="s">
        <v>14</v>
      </c>
      <c r="L34" s="12">
        <v>0</v>
      </c>
      <c r="M34">
        <f t="shared" si="0"/>
        <v>0</v>
      </c>
      <c r="N34">
        <f t="shared" si="1"/>
        <v>0.30000000000000071</v>
      </c>
    </row>
    <row r="35" spans="9:16" x14ac:dyDescent="0.3">
      <c r="I35" s="3"/>
      <c r="K35" t="s">
        <v>15</v>
      </c>
      <c r="L35" s="12">
        <v>0</v>
      </c>
      <c r="M35">
        <f t="shared" si="0"/>
        <v>0</v>
      </c>
      <c r="N35">
        <f t="shared" si="1"/>
        <v>0.69999999999999929</v>
      </c>
    </row>
    <row r="36" spans="9:16" x14ac:dyDescent="0.3">
      <c r="I36" s="3"/>
      <c r="K36" t="s">
        <v>16</v>
      </c>
      <c r="L36" s="12">
        <v>0</v>
      </c>
      <c r="M36">
        <f t="shared" si="0"/>
        <v>0</v>
      </c>
      <c r="N36">
        <f t="shared" si="1"/>
        <v>0.80000000000000071</v>
      </c>
    </row>
    <row r="37" spans="9:16" x14ac:dyDescent="0.3">
      <c r="I37" s="3"/>
      <c r="K37" t="s">
        <v>17</v>
      </c>
      <c r="L37" s="22">
        <v>0</v>
      </c>
      <c r="M37">
        <f t="shared" si="0"/>
        <v>0</v>
      </c>
      <c r="N37">
        <f t="shared" si="1"/>
        <v>1.7999999999999998</v>
      </c>
    </row>
    <row r="38" spans="9:16" x14ac:dyDescent="0.3">
      <c r="I38" s="3"/>
      <c r="K38" t="s">
        <v>18</v>
      </c>
      <c r="L38" s="22">
        <v>0</v>
      </c>
      <c r="M38">
        <f t="shared" si="0"/>
        <v>0</v>
      </c>
      <c r="N38">
        <f t="shared" si="1"/>
        <v>2.2999999999999998</v>
      </c>
    </row>
    <row r="39" spans="9:16" x14ac:dyDescent="0.3">
      <c r="I39" s="3"/>
      <c r="K39" t="s">
        <v>19</v>
      </c>
      <c r="L39" s="22">
        <v>0</v>
      </c>
      <c r="M39">
        <f t="shared" si="0"/>
        <v>0</v>
      </c>
      <c r="N39">
        <f t="shared" si="1"/>
        <v>0</v>
      </c>
    </row>
    <row r="40" spans="9:16" x14ac:dyDescent="0.3">
      <c r="I40" s="3"/>
      <c r="K40" t="s">
        <v>20</v>
      </c>
      <c r="L40" s="22">
        <v>0</v>
      </c>
      <c r="M40">
        <f t="shared" si="0"/>
        <v>0</v>
      </c>
      <c r="N40">
        <f t="shared" si="1"/>
        <v>0</v>
      </c>
    </row>
    <row r="41" spans="9:16" x14ac:dyDescent="0.3">
      <c r="I41" s="3"/>
      <c r="K41" t="s">
        <v>7</v>
      </c>
      <c r="L41" s="22">
        <v>0</v>
      </c>
      <c r="M41">
        <f t="shared" si="0"/>
        <v>0</v>
      </c>
      <c r="N41">
        <f t="shared" si="1"/>
        <v>0</v>
      </c>
    </row>
    <row r="42" spans="9:16" x14ac:dyDescent="0.3">
      <c r="I42" s="3"/>
      <c r="L42" s="12"/>
    </row>
    <row r="43" spans="9:16" x14ac:dyDescent="0.3">
      <c r="I43" s="3"/>
      <c r="K43" t="s">
        <v>30</v>
      </c>
      <c r="L43" s="12">
        <f>SUM(L30:L41)</f>
        <v>0</v>
      </c>
      <c r="M43">
        <f>SUM(M30:M41)</f>
        <v>6.7</v>
      </c>
      <c r="N43">
        <v>6.7</v>
      </c>
    </row>
    <row r="44" spans="9:16" x14ac:dyDescent="0.3">
      <c r="I44" s="3"/>
      <c r="J44" t="s">
        <v>42</v>
      </c>
    </row>
    <row r="45" spans="9:16" x14ac:dyDescent="0.3">
      <c r="I45" s="3"/>
    </row>
    <row r="46" spans="9:16" ht="18" x14ac:dyDescent="0.35">
      <c r="I46" s="3"/>
      <c r="K46" s="7" t="s">
        <v>31</v>
      </c>
      <c r="L46" s="5"/>
      <c r="M46" s="5"/>
      <c r="N46" s="5"/>
      <c r="O46" s="5"/>
      <c r="P46" s="5"/>
    </row>
    <row r="47" spans="9:16" ht="28.8" x14ac:dyDescent="0.3">
      <c r="I47" s="3"/>
      <c r="K47" s="4" t="s">
        <v>32</v>
      </c>
      <c r="L47" s="15" t="s">
        <v>33</v>
      </c>
      <c r="M47" s="21" t="s">
        <v>34</v>
      </c>
      <c r="N47" s="21" t="s">
        <v>35</v>
      </c>
      <c r="O47" s="21" t="s">
        <v>41</v>
      </c>
      <c r="P47" s="21" t="s">
        <v>36</v>
      </c>
    </row>
    <row r="48" spans="9:16" x14ac:dyDescent="0.3">
      <c r="I48" s="3"/>
      <c r="K48" t="s">
        <v>43</v>
      </c>
      <c r="L48" s="12" t="s">
        <v>44</v>
      </c>
      <c r="M48" s="12">
        <f>B23</f>
        <v>1.7999999999999972</v>
      </c>
      <c r="N48" s="12" t="str">
        <f>IF(C25&gt;0,"No", "Yes")</f>
        <v>Yes</v>
      </c>
      <c r="O48" s="12">
        <f>B24</f>
        <v>17.399999999999999</v>
      </c>
      <c r="P48" t="s">
        <v>37</v>
      </c>
    </row>
    <row r="49" spans="9:15" x14ac:dyDescent="0.3">
      <c r="I49" s="3"/>
      <c r="L49" s="12"/>
      <c r="M49" s="12"/>
      <c r="N49" s="12"/>
      <c r="O49" s="12"/>
    </row>
    <row r="50" spans="9:15" x14ac:dyDescent="0.3">
      <c r="I50" s="3"/>
      <c r="L50" s="12"/>
      <c r="M50" s="12"/>
      <c r="N50" s="12"/>
      <c r="O50" s="12"/>
    </row>
    <row r="51" spans="9:15" x14ac:dyDescent="0.3">
      <c r="I51" s="3"/>
    </row>
  </sheetData>
  <pageMargins left="0.7" right="0.2" top="0.25" bottom="0.25" header="0.3" footer="0.3"/>
  <pageSetup scale="5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5801D-0771-4F7E-AD2D-4118760BB532}">
  <dimension ref="A1:B189"/>
  <sheetViews>
    <sheetView workbookViewId="0">
      <selection activeCell="D6" sqref="D6"/>
    </sheetView>
  </sheetViews>
  <sheetFormatPr defaultRowHeight="14.4" x14ac:dyDescent="0.3"/>
  <cols>
    <col min="1" max="1" width="17.5546875" customWidth="1"/>
    <col min="2" max="2" width="11.21875" customWidth="1"/>
  </cols>
  <sheetData>
    <row r="1" spans="1:2" x14ac:dyDescent="0.3">
      <c r="A1" s="23"/>
      <c r="B1" s="27"/>
    </row>
    <row r="2" spans="1:2" x14ac:dyDescent="0.3">
      <c r="A2" s="23"/>
      <c r="B2" s="27"/>
    </row>
    <row r="3" spans="1:2" x14ac:dyDescent="0.3">
      <c r="A3" s="24" t="s">
        <v>38</v>
      </c>
      <c r="B3" s="28" t="s">
        <v>6</v>
      </c>
    </row>
    <row r="4" spans="1:2" ht="15" thickBot="1" x14ac:dyDescent="0.35">
      <c r="A4" s="25" t="s">
        <v>39</v>
      </c>
      <c r="B4" s="29" t="s">
        <v>40</v>
      </c>
    </row>
    <row r="5" spans="1:2" x14ac:dyDescent="0.3">
      <c r="A5" s="26">
        <v>32.4</v>
      </c>
      <c r="B5" s="30">
        <v>0</v>
      </c>
    </row>
    <row r="6" spans="1:2" x14ac:dyDescent="0.3">
      <c r="A6" s="26">
        <v>32.5</v>
      </c>
      <c r="B6" s="31">
        <v>0</v>
      </c>
    </row>
    <row r="7" spans="1:2" x14ac:dyDescent="0.3">
      <c r="A7" s="26">
        <v>32.6</v>
      </c>
      <c r="B7" s="31">
        <v>0</v>
      </c>
    </row>
    <row r="8" spans="1:2" x14ac:dyDescent="0.3">
      <c r="A8" s="26">
        <v>32.699999999999996</v>
      </c>
      <c r="B8" s="31">
        <v>0</v>
      </c>
    </row>
    <row r="9" spans="1:2" x14ac:dyDescent="0.3">
      <c r="A9" s="26">
        <v>32.799999999999997</v>
      </c>
      <c r="B9" s="31">
        <v>0</v>
      </c>
    </row>
    <row r="10" spans="1:2" x14ac:dyDescent="0.3">
      <c r="A10" s="26">
        <v>32.9</v>
      </c>
      <c r="B10" s="31">
        <v>0</v>
      </c>
    </row>
    <row r="11" spans="1:2" x14ac:dyDescent="0.3">
      <c r="A11" s="26">
        <v>33</v>
      </c>
      <c r="B11" s="31">
        <v>0</v>
      </c>
    </row>
    <row r="12" spans="1:2" x14ac:dyDescent="0.3">
      <c r="A12" s="26">
        <v>33.1</v>
      </c>
      <c r="B12" s="31">
        <v>0</v>
      </c>
    </row>
    <row r="13" spans="1:2" x14ac:dyDescent="0.3">
      <c r="A13" s="26">
        <v>33.199999999999996</v>
      </c>
      <c r="B13" s="31">
        <v>0.1</v>
      </c>
    </row>
    <row r="14" spans="1:2" x14ac:dyDescent="0.3">
      <c r="A14" s="26">
        <v>33.299999999999997</v>
      </c>
      <c r="B14" s="31">
        <v>0.1</v>
      </c>
    </row>
    <row r="15" spans="1:2" x14ac:dyDescent="0.3">
      <c r="A15" s="26">
        <v>33.4</v>
      </c>
      <c r="B15" s="31">
        <v>0.1</v>
      </c>
    </row>
    <row r="16" spans="1:2" x14ac:dyDescent="0.3">
      <c r="A16" s="26">
        <v>33.5</v>
      </c>
      <c r="B16" s="31">
        <v>0.1</v>
      </c>
    </row>
    <row r="17" spans="1:2" x14ac:dyDescent="0.3">
      <c r="A17" s="26">
        <v>33.6</v>
      </c>
      <c r="B17" s="31">
        <v>0.1</v>
      </c>
    </row>
    <row r="18" spans="1:2" x14ac:dyDescent="0.3">
      <c r="A18" s="26">
        <v>33.699999999999996</v>
      </c>
      <c r="B18" s="31">
        <v>0.1</v>
      </c>
    </row>
    <row r="19" spans="1:2" x14ac:dyDescent="0.3">
      <c r="A19" s="26">
        <v>33.799999999999997</v>
      </c>
      <c r="B19" s="31">
        <v>0.1</v>
      </c>
    </row>
    <row r="20" spans="1:2" x14ac:dyDescent="0.3">
      <c r="A20" s="26">
        <v>33.9</v>
      </c>
      <c r="B20" s="31">
        <v>0.1</v>
      </c>
    </row>
    <row r="21" spans="1:2" x14ac:dyDescent="0.3">
      <c r="A21" s="26">
        <v>34</v>
      </c>
      <c r="B21" s="31">
        <v>0.1</v>
      </c>
    </row>
    <row r="22" spans="1:2" x14ac:dyDescent="0.3">
      <c r="A22" s="26">
        <v>34.1</v>
      </c>
      <c r="B22" s="31">
        <v>0.1</v>
      </c>
    </row>
    <row r="23" spans="1:2" x14ac:dyDescent="0.3">
      <c r="A23" s="26">
        <v>34.199999999999996</v>
      </c>
      <c r="B23" s="31">
        <v>0.1</v>
      </c>
    </row>
    <row r="24" spans="1:2" x14ac:dyDescent="0.3">
      <c r="A24" s="26">
        <v>34.299999999999997</v>
      </c>
      <c r="B24" s="31">
        <v>0.1</v>
      </c>
    </row>
    <row r="25" spans="1:2" x14ac:dyDescent="0.3">
      <c r="A25" s="26">
        <v>34.4</v>
      </c>
      <c r="B25" s="31">
        <v>0.1</v>
      </c>
    </row>
    <row r="26" spans="1:2" x14ac:dyDescent="0.3">
      <c r="A26" s="26">
        <v>34.5</v>
      </c>
      <c r="B26" s="31">
        <v>0.1</v>
      </c>
    </row>
    <row r="27" spans="1:2" x14ac:dyDescent="0.3">
      <c r="A27" s="26">
        <v>34.6</v>
      </c>
      <c r="B27" s="31">
        <v>0.1</v>
      </c>
    </row>
    <row r="28" spans="1:2" x14ac:dyDescent="0.3">
      <c r="A28" s="26">
        <v>34.699999999999996</v>
      </c>
      <c r="B28" s="31">
        <v>0.2</v>
      </c>
    </row>
    <row r="29" spans="1:2" x14ac:dyDescent="0.3">
      <c r="A29" s="26">
        <v>34.799999999999997</v>
      </c>
      <c r="B29" s="31">
        <v>0.2</v>
      </c>
    </row>
    <row r="30" spans="1:2" x14ac:dyDescent="0.3">
      <c r="A30" s="26">
        <v>34.9</v>
      </c>
      <c r="B30" s="31">
        <v>0.2</v>
      </c>
    </row>
    <row r="31" spans="1:2" x14ac:dyDescent="0.3">
      <c r="A31" s="26">
        <v>35</v>
      </c>
      <c r="B31" s="31">
        <v>0.2</v>
      </c>
    </row>
    <row r="32" spans="1:2" x14ac:dyDescent="0.3">
      <c r="A32" s="26">
        <v>35.1</v>
      </c>
      <c r="B32" s="31">
        <v>0.2</v>
      </c>
    </row>
    <row r="33" spans="1:2" x14ac:dyDescent="0.3">
      <c r="A33" s="26">
        <v>35.199999999999996</v>
      </c>
      <c r="B33" s="31">
        <v>0.2</v>
      </c>
    </row>
    <row r="34" spans="1:2" x14ac:dyDescent="0.3">
      <c r="A34" s="26">
        <v>35.299999999999997</v>
      </c>
      <c r="B34" s="31">
        <v>0.2</v>
      </c>
    </row>
    <row r="35" spans="1:2" x14ac:dyDescent="0.3">
      <c r="A35" s="26">
        <v>35.4</v>
      </c>
      <c r="B35" s="31">
        <v>0.2</v>
      </c>
    </row>
    <row r="36" spans="1:2" x14ac:dyDescent="0.3">
      <c r="A36" s="26">
        <v>35.5</v>
      </c>
      <c r="B36" s="31">
        <v>0.2</v>
      </c>
    </row>
    <row r="37" spans="1:2" x14ac:dyDescent="0.3">
      <c r="A37" s="26">
        <v>35.6</v>
      </c>
      <c r="B37" s="31">
        <v>0.2</v>
      </c>
    </row>
    <row r="38" spans="1:2" x14ac:dyDescent="0.3">
      <c r="A38" s="26">
        <v>35.699999999999996</v>
      </c>
      <c r="B38" s="31">
        <v>0.2</v>
      </c>
    </row>
    <row r="39" spans="1:2" x14ac:dyDescent="0.3">
      <c r="A39" s="26">
        <v>35.799999999999997</v>
      </c>
      <c r="B39" s="31">
        <v>0.3</v>
      </c>
    </row>
    <row r="40" spans="1:2" x14ac:dyDescent="0.3">
      <c r="A40" s="26">
        <v>35.9</v>
      </c>
      <c r="B40" s="31">
        <v>0.3</v>
      </c>
    </row>
    <row r="41" spans="1:2" x14ac:dyDescent="0.3">
      <c r="A41" s="26">
        <v>36</v>
      </c>
      <c r="B41" s="31">
        <v>0.3</v>
      </c>
    </row>
    <row r="42" spans="1:2" x14ac:dyDescent="0.3">
      <c r="A42" s="26">
        <v>36.1</v>
      </c>
      <c r="B42" s="31">
        <v>0.3</v>
      </c>
    </row>
    <row r="43" spans="1:2" x14ac:dyDescent="0.3">
      <c r="A43" s="26">
        <v>36.199999999999996</v>
      </c>
      <c r="B43" s="31">
        <v>0.3</v>
      </c>
    </row>
    <row r="44" spans="1:2" x14ac:dyDescent="0.3">
      <c r="A44" s="26">
        <v>36.299999999999997</v>
      </c>
      <c r="B44" s="31">
        <v>0.4</v>
      </c>
    </row>
    <row r="45" spans="1:2" x14ac:dyDescent="0.3">
      <c r="A45" s="26">
        <v>36.4</v>
      </c>
      <c r="B45" s="31">
        <v>0.4</v>
      </c>
    </row>
    <row r="46" spans="1:2" x14ac:dyDescent="0.3">
      <c r="A46" s="26">
        <v>36.5</v>
      </c>
      <c r="B46" s="31">
        <v>0.4</v>
      </c>
    </row>
    <row r="47" spans="1:2" x14ac:dyDescent="0.3">
      <c r="A47" s="26">
        <v>36.6</v>
      </c>
      <c r="B47" s="31">
        <v>0.4</v>
      </c>
    </row>
    <row r="48" spans="1:2" x14ac:dyDescent="0.3">
      <c r="A48" s="26">
        <v>36.699999999999996</v>
      </c>
      <c r="B48" s="31">
        <v>0.5</v>
      </c>
    </row>
    <row r="49" spans="1:2" x14ac:dyDescent="0.3">
      <c r="A49" s="26">
        <v>36.799999999999997</v>
      </c>
      <c r="B49" s="31">
        <v>0.5</v>
      </c>
    </row>
    <row r="50" spans="1:2" x14ac:dyDescent="0.3">
      <c r="A50" s="26">
        <v>36.9</v>
      </c>
      <c r="B50" s="31">
        <v>0.5</v>
      </c>
    </row>
    <row r="51" spans="1:2" x14ac:dyDescent="0.3">
      <c r="A51" s="26">
        <v>37</v>
      </c>
      <c r="B51" s="31">
        <v>0.5</v>
      </c>
    </row>
    <row r="52" spans="1:2" x14ac:dyDescent="0.3">
      <c r="A52" s="26">
        <v>37.1</v>
      </c>
      <c r="B52" s="31">
        <v>0.6</v>
      </c>
    </row>
    <row r="53" spans="1:2" x14ac:dyDescent="0.3">
      <c r="A53" s="26">
        <v>37.199999999999996</v>
      </c>
      <c r="B53" s="31">
        <v>0.6</v>
      </c>
    </row>
    <row r="54" spans="1:2" x14ac:dyDescent="0.3">
      <c r="A54" s="26">
        <v>37.299999999999997</v>
      </c>
      <c r="B54" s="31">
        <v>0.6</v>
      </c>
    </row>
    <row r="55" spans="1:2" x14ac:dyDescent="0.3">
      <c r="A55" s="26">
        <v>37.4</v>
      </c>
      <c r="B55" s="31">
        <v>0.6</v>
      </c>
    </row>
    <row r="56" spans="1:2" x14ac:dyDescent="0.3">
      <c r="A56" s="26">
        <v>37.5</v>
      </c>
      <c r="B56" s="31">
        <v>0.7</v>
      </c>
    </row>
    <row r="57" spans="1:2" x14ac:dyDescent="0.3">
      <c r="A57" s="26">
        <v>37.6</v>
      </c>
      <c r="B57" s="31">
        <v>0.7</v>
      </c>
    </row>
    <row r="58" spans="1:2" x14ac:dyDescent="0.3">
      <c r="A58" s="26">
        <v>37.699999999999996</v>
      </c>
      <c r="B58" s="31">
        <v>0.7</v>
      </c>
    </row>
    <row r="59" spans="1:2" x14ac:dyDescent="0.3">
      <c r="A59" s="26">
        <v>37.799999999999997</v>
      </c>
      <c r="B59" s="31">
        <v>0.8</v>
      </c>
    </row>
    <row r="60" spans="1:2" x14ac:dyDescent="0.3">
      <c r="A60" s="26">
        <v>37.9</v>
      </c>
      <c r="B60" s="31">
        <v>0.8</v>
      </c>
    </row>
    <row r="61" spans="1:2" x14ac:dyDescent="0.3">
      <c r="A61" s="26">
        <v>38</v>
      </c>
      <c r="B61" s="31">
        <v>0.8</v>
      </c>
    </row>
    <row r="62" spans="1:2" x14ac:dyDescent="0.3">
      <c r="A62" s="26">
        <v>38.1</v>
      </c>
      <c r="B62" s="31">
        <v>0.9</v>
      </c>
    </row>
    <row r="63" spans="1:2" x14ac:dyDescent="0.3">
      <c r="A63" s="26">
        <v>38.199999999999996</v>
      </c>
      <c r="B63" s="31">
        <v>0.9</v>
      </c>
    </row>
    <row r="64" spans="1:2" x14ac:dyDescent="0.3">
      <c r="A64" s="26">
        <v>38.299999999999997</v>
      </c>
      <c r="B64" s="31">
        <v>0.9</v>
      </c>
    </row>
    <row r="65" spans="1:2" x14ac:dyDescent="0.3">
      <c r="A65" s="26">
        <v>38.4</v>
      </c>
      <c r="B65" s="31">
        <v>1</v>
      </c>
    </row>
    <row r="66" spans="1:2" x14ac:dyDescent="0.3">
      <c r="A66" s="26">
        <v>38.5</v>
      </c>
      <c r="B66" s="31">
        <v>1</v>
      </c>
    </row>
    <row r="67" spans="1:2" x14ac:dyDescent="0.3">
      <c r="A67" s="26">
        <v>38.6</v>
      </c>
      <c r="B67" s="31">
        <v>1.1000000000000001</v>
      </c>
    </row>
    <row r="68" spans="1:2" x14ac:dyDescent="0.3">
      <c r="A68" s="26">
        <v>38.699999999999996</v>
      </c>
      <c r="B68" s="31">
        <v>1.1000000000000001</v>
      </c>
    </row>
    <row r="69" spans="1:2" x14ac:dyDescent="0.3">
      <c r="A69" s="26">
        <v>38.799999999999997</v>
      </c>
      <c r="B69" s="31">
        <v>1.1000000000000001</v>
      </c>
    </row>
    <row r="70" spans="1:2" x14ac:dyDescent="0.3">
      <c r="A70" s="26">
        <v>38.9</v>
      </c>
      <c r="B70" s="31">
        <v>1.2</v>
      </c>
    </row>
    <row r="71" spans="1:2" x14ac:dyDescent="0.3">
      <c r="A71" s="26">
        <v>39</v>
      </c>
      <c r="B71" s="31">
        <v>1.2</v>
      </c>
    </row>
    <row r="72" spans="1:2" x14ac:dyDescent="0.3">
      <c r="A72" s="26">
        <v>39.1</v>
      </c>
      <c r="B72" s="31">
        <v>1.3</v>
      </c>
    </row>
    <row r="73" spans="1:2" x14ac:dyDescent="0.3">
      <c r="A73" s="26">
        <v>39.199999999999996</v>
      </c>
      <c r="B73" s="31">
        <v>1.3</v>
      </c>
    </row>
    <row r="74" spans="1:2" x14ac:dyDescent="0.3">
      <c r="A74" s="26">
        <v>39.299999999999997</v>
      </c>
      <c r="B74" s="31">
        <v>1.4</v>
      </c>
    </row>
    <row r="75" spans="1:2" x14ac:dyDescent="0.3">
      <c r="A75" s="26">
        <v>39.4</v>
      </c>
      <c r="B75" s="31">
        <v>1.4</v>
      </c>
    </row>
    <row r="76" spans="1:2" x14ac:dyDescent="0.3">
      <c r="A76" s="26">
        <v>39.5</v>
      </c>
      <c r="B76" s="31">
        <v>1.4</v>
      </c>
    </row>
    <row r="77" spans="1:2" x14ac:dyDescent="0.3">
      <c r="A77" s="26">
        <v>39.6</v>
      </c>
      <c r="B77" s="31">
        <v>1.5</v>
      </c>
    </row>
    <row r="78" spans="1:2" x14ac:dyDescent="0.3">
      <c r="A78" s="26">
        <v>39.699999999999996</v>
      </c>
      <c r="B78" s="31">
        <v>1.5</v>
      </c>
    </row>
    <row r="79" spans="1:2" x14ac:dyDescent="0.3">
      <c r="A79" s="26">
        <v>39.799999999999997</v>
      </c>
      <c r="B79" s="31">
        <v>1.6</v>
      </c>
    </row>
    <row r="80" spans="1:2" x14ac:dyDescent="0.3">
      <c r="A80" s="26">
        <v>39.9</v>
      </c>
      <c r="B80" s="31">
        <v>1.6</v>
      </c>
    </row>
    <row r="81" spans="1:2" x14ac:dyDescent="0.3">
      <c r="A81" s="26">
        <v>40</v>
      </c>
      <c r="B81" s="31">
        <v>1.7</v>
      </c>
    </row>
    <row r="82" spans="1:2" x14ac:dyDescent="0.3">
      <c r="A82" s="26">
        <v>40.1</v>
      </c>
      <c r="B82" s="31">
        <v>1.7</v>
      </c>
    </row>
    <row r="83" spans="1:2" x14ac:dyDescent="0.3">
      <c r="A83" s="26">
        <v>40.199999999999996</v>
      </c>
      <c r="B83" s="31">
        <v>1.8</v>
      </c>
    </row>
    <row r="84" spans="1:2" x14ac:dyDescent="0.3">
      <c r="A84" s="26">
        <v>40.299999999999997</v>
      </c>
      <c r="B84" s="31">
        <v>1.8</v>
      </c>
    </row>
    <row r="85" spans="1:2" x14ac:dyDescent="0.3">
      <c r="A85" s="26">
        <v>40.4</v>
      </c>
      <c r="B85" s="31">
        <v>1.9</v>
      </c>
    </row>
    <row r="86" spans="1:2" x14ac:dyDescent="0.3">
      <c r="A86" s="26">
        <v>40.5</v>
      </c>
      <c r="B86" s="31">
        <v>1.9</v>
      </c>
    </row>
    <row r="87" spans="1:2" x14ac:dyDescent="0.3">
      <c r="A87" s="26">
        <v>40.6</v>
      </c>
      <c r="B87" s="31">
        <v>2</v>
      </c>
    </row>
    <row r="88" spans="1:2" x14ac:dyDescent="0.3">
      <c r="A88" s="26">
        <v>40.699999999999996</v>
      </c>
      <c r="B88" s="31">
        <v>2</v>
      </c>
    </row>
    <row r="89" spans="1:2" x14ac:dyDescent="0.3">
      <c r="A89" s="26">
        <v>40.799999999999997</v>
      </c>
      <c r="B89" s="31">
        <v>2.1</v>
      </c>
    </row>
    <row r="90" spans="1:2" x14ac:dyDescent="0.3">
      <c r="A90" s="26">
        <v>40.9</v>
      </c>
      <c r="B90" s="31">
        <v>2.1</v>
      </c>
    </row>
    <row r="91" spans="1:2" x14ac:dyDescent="0.3">
      <c r="A91" s="26">
        <v>41</v>
      </c>
      <c r="B91" s="31">
        <v>2.2000000000000002</v>
      </c>
    </row>
    <row r="92" spans="1:2" x14ac:dyDescent="0.3">
      <c r="A92" s="26">
        <v>41.1</v>
      </c>
      <c r="B92" s="31">
        <v>2.2000000000000002</v>
      </c>
    </row>
    <row r="93" spans="1:2" x14ac:dyDescent="0.3">
      <c r="A93" s="26">
        <v>41.199999999999996</v>
      </c>
      <c r="B93" s="31">
        <v>2.2000000000000002</v>
      </c>
    </row>
    <row r="94" spans="1:2" x14ac:dyDescent="0.3">
      <c r="A94" s="26">
        <v>41.3</v>
      </c>
      <c r="B94" s="31">
        <v>2.2999999999999998</v>
      </c>
    </row>
    <row r="95" spans="1:2" x14ac:dyDescent="0.3">
      <c r="A95" s="26">
        <v>41.4</v>
      </c>
      <c r="B95" s="31">
        <v>2.2999999999999998</v>
      </c>
    </row>
    <row r="96" spans="1:2" x14ac:dyDescent="0.3">
      <c r="A96" s="26">
        <v>41.5</v>
      </c>
      <c r="B96" s="31">
        <v>2.4</v>
      </c>
    </row>
    <row r="97" spans="1:2" x14ac:dyDescent="0.3">
      <c r="A97" s="26">
        <v>41.6</v>
      </c>
      <c r="B97" s="31">
        <v>2.4</v>
      </c>
    </row>
    <row r="98" spans="1:2" x14ac:dyDescent="0.3">
      <c r="A98" s="26">
        <v>41.699999999999996</v>
      </c>
      <c r="B98" s="31">
        <v>2.5</v>
      </c>
    </row>
    <row r="99" spans="1:2" x14ac:dyDescent="0.3">
      <c r="A99" s="26">
        <v>41.8</v>
      </c>
      <c r="B99" s="31">
        <v>2.5</v>
      </c>
    </row>
    <row r="100" spans="1:2" x14ac:dyDescent="0.3">
      <c r="A100" s="26">
        <v>41.9</v>
      </c>
      <c r="B100" s="31">
        <v>2.6</v>
      </c>
    </row>
    <row r="101" spans="1:2" x14ac:dyDescent="0.3">
      <c r="A101" s="26">
        <v>42</v>
      </c>
      <c r="B101" s="31">
        <v>2.6</v>
      </c>
    </row>
    <row r="102" spans="1:2" x14ac:dyDescent="0.3">
      <c r="A102" s="26">
        <v>42.1</v>
      </c>
      <c r="B102" s="31">
        <v>2.7</v>
      </c>
    </row>
    <row r="103" spans="1:2" x14ac:dyDescent="0.3">
      <c r="A103" s="26">
        <v>42.199999999999996</v>
      </c>
      <c r="B103" s="31">
        <v>2.7</v>
      </c>
    </row>
    <row r="104" spans="1:2" x14ac:dyDescent="0.3">
      <c r="A104" s="26">
        <v>42.3</v>
      </c>
      <c r="B104" s="31">
        <v>2.7</v>
      </c>
    </row>
    <row r="105" spans="1:2" x14ac:dyDescent="0.3">
      <c r="A105" s="26">
        <v>42.4</v>
      </c>
      <c r="B105" s="31">
        <v>2.8</v>
      </c>
    </row>
    <row r="106" spans="1:2" x14ac:dyDescent="0.3">
      <c r="A106" s="26">
        <v>42.5</v>
      </c>
      <c r="B106" s="31">
        <v>2.8</v>
      </c>
    </row>
    <row r="107" spans="1:2" x14ac:dyDescent="0.3">
      <c r="A107" s="26">
        <v>42.6</v>
      </c>
      <c r="B107" s="31">
        <v>2.9</v>
      </c>
    </row>
    <row r="108" spans="1:2" x14ac:dyDescent="0.3">
      <c r="A108" s="26">
        <v>42.699999999999996</v>
      </c>
      <c r="B108" s="31">
        <v>2.9</v>
      </c>
    </row>
    <row r="109" spans="1:2" x14ac:dyDescent="0.3">
      <c r="A109" s="26">
        <v>42.8</v>
      </c>
      <c r="B109" s="31">
        <v>3</v>
      </c>
    </row>
    <row r="110" spans="1:2" x14ac:dyDescent="0.3">
      <c r="A110" s="26">
        <v>42.9</v>
      </c>
      <c r="B110" s="31">
        <v>3</v>
      </c>
    </row>
    <row r="111" spans="1:2" x14ac:dyDescent="0.3">
      <c r="A111" s="26">
        <v>43</v>
      </c>
      <c r="B111" s="31">
        <v>3.1</v>
      </c>
    </row>
    <row r="112" spans="1:2" x14ac:dyDescent="0.3">
      <c r="A112" s="26">
        <v>43.1</v>
      </c>
      <c r="B112" s="31">
        <v>3.1</v>
      </c>
    </row>
    <row r="113" spans="1:2" x14ac:dyDescent="0.3">
      <c r="A113" s="26">
        <v>43.199999999999996</v>
      </c>
      <c r="B113" s="31">
        <v>3.2</v>
      </c>
    </row>
    <row r="114" spans="1:2" x14ac:dyDescent="0.3">
      <c r="A114" s="26">
        <v>43.3</v>
      </c>
      <c r="B114" s="31">
        <v>3.2</v>
      </c>
    </row>
    <row r="115" spans="1:2" x14ac:dyDescent="0.3">
      <c r="A115" s="26">
        <v>43.4</v>
      </c>
      <c r="B115" s="31">
        <v>3.3</v>
      </c>
    </row>
    <row r="116" spans="1:2" x14ac:dyDescent="0.3">
      <c r="A116" s="26">
        <v>43.5</v>
      </c>
      <c r="B116" s="31">
        <v>3.3</v>
      </c>
    </row>
    <row r="117" spans="1:2" x14ac:dyDescent="0.3">
      <c r="A117" s="26">
        <v>43.6</v>
      </c>
      <c r="B117" s="31">
        <v>3.4</v>
      </c>
    </row>
    <row r="118" spans="1:2" x14ac:dyDescent="0.3">
      <c r="A118" s="26">
        <v>43.699999999999996</v>
      </c>
      <c r="B118" s="31">
        <v>3.5</v>
      </c>
    </row>
    <row r="119" spans="1:2" x14ac:dyDescent="0.3">
      <c r="A119" s="26">
        <v>43.8</v>
      </c>
      <c r="B119" s="31">
        <v>3.5</v>
      </c>
    </row>
    <row r="120" spans="1:2" x14ac:dyDescent="0.3">
      <c r="A120" s="26">
        <v>43.9</v>
      </c>
      <c r="B120" s="31">
        <v>3.6</v>
      </c>
    </row>
    <row r="121" spans="1:2" x14ac:dyDescent="0.3">
      <c r="A121" s="26">
        <v>44</v>
      </c>
      <c r="B121" s="31">
        <v>3.6</v>
      </c>
    </row>
    <row r="122" spans="1:2" x14ac:dyDescent="0.3">
      <c r="A122" s="26">
        <v>44.1</v>
      </c>
      <c r="B122" s="31">
        <v>3.7</v>
      </c>
    </row>
    <row r="123" spans="1:2" x14ac:dyDescent="0.3">
      <c r="A123" s="26">
        <v>44.199999999999996</v>
      </c>
      <c r="B123" s="31">
        <v>3.7</v>
      </c>
    </row>
    <row r="124" spans="1:2" x14ac:dyDescent="0.3">
      <c r="A124" s="26">
        <v>44.3</v>
      </c>
      <c r="B124" s="31">
        <v>3.8</v>
      </c>
    </row>
    <row r="125" spans="1:2" x14ac:dyDescent="0.3">
      <c r="A125" s="26">
        <v>44.4</v>
      </c>
      <c r="B125" s="31">
        <v>3.8</v>
      </c>
    </row>
    <row r="126" spans="1:2" x14ac:dyDescent="0.3">
      <c r="A126" s="26">
        <v>44.5</v>
      </c>
      <c r="B126" s="31">
        <v>3.9</v>
      </c>
    </row>
    <row r="127" spans="1:2" x14ac:dyDescent="0.3">
      <c r="A127" s="26">
        <v>44.6</v>
      </c>
      <c r="B127" s="31">
        <v>3.9</v>
      </c>
    </row>
    <row r="128" spans="1:2" x14ac:dyDescent="0.3">
      <c r="A128" s="26">
        <v>44.699999999999996</v>
      </c>
      <c r="B128" s="31">
        <v>4</v>
      </c>
    </row>
    <row r="129" spans="1:2" x14ac:dyDescent="0.3">
      <c r="A129" s="26">
        <v>44.8</v>
      </c>
      <c r="B129" s="31">
        <v>4.0999999999999996</v>
      </c>
    </row>
    <row r="130" spans="1:2" x14ac:dyDescent="0.3">
      <c r="A130" s="26">
        <v>44.9</v>
      </c>
      <c r="B130" s="31">
        <v>4.0999999999999996</v>
      </c>
    </row>
    <row r="131" spans="1:2" x14ac:dyDescent="0.3">
      <c r="A131" s="26">
        <v>45</v>
      </c>
      <c r="B131" s="31">
        <v>4.2</v>
      </c>
    </row>
    <row r="132" spans="1:2" x14ac:dyDescent="0.3">
      <c r="A132" s="26">
        <v>45.1</v>
      </c>
      <c r="B132" s="31">
        <v>4.2</v>
      </c>
    </row>
    <row r="133" spans="1:2" x14ac:dyDescent="0.3">
      <c r="A133" s="26">
        <v>45.199999999999996</v>
      </c>
      <c r="B133" s="31">
        <v>4.3</v>
      </c>
    </row>
    <row r="134" spans="1:2" x14ac:dyDescent="0.3">
      <c r="A134" s="26">
        <v>45.3</v>
      </c>
      <c r="B134" s="31">
        <v>4.3</v>
      </c>
    </row>
    <row r="135" spans="1:2" x14ac:dyDescent="0.3">
      <c r="A135" s="26">
        <v>45.4</v>
      </c>
      <c r="B135" s="31">
        <v>4.4000000000000004</v>
      </c>
    </row>
    <row r="136" spans="1:2" x14ac:dyDescent="0.3">
      <c r="A136" s="26">
        <v>45.5</v>
      </c>
      <c r="B136" s="31">
        <v>4.5</v>
      </c>
    </row>
    <row r="137" spans="1:2" x14ac:dyDescent="0.3">
      <c r="A137" s="26">
        <v>45.6</v>
      </c>
      <c r="B137" s="31">
        <v>4.5</v>
      </c>
    </row>
    <row r="138" spans="1:2" x14ac:dyDescent="0.3">
      <c r="A138" s="26">
        <v>45.699999999999996</v>
      </c>
      <c r="B138" s="31">
        <v>4.5999999999999996</v>
      </c>
    </row>
    <row r="139" spans="1:2" x14ac:dyDescent="0.3">
      <c r="A139" s="26">
        <v>45.8</v>
      </c>
      <c r="B139" s="31">
        <v>4.7</v>
      </c>
    </row>
    <row r="140" spans="1:2" x14ac:dyDescent="0.3">
      <c r="A140" s="26">
        <v>45.9</v>
      </c>
      <c r="B140" s="31">
        <v>4.7</v>
      </c>
    </row>
    <row r="141" spans="1:2" x14ac:dyDescent="0.3">
      <c r="A141" s="26">
        <v>46</v>
      </c>
      <c r="B141" s="31">
        <v>4.8</v>
      </c>
    </row>
    <row r="142" spans="1:2" x14ac:dyDescent="0.3">
      <c r="A142" s="26">
        <v>46.1</v>
      </c>
      <c r="B142" s="31">
        <v>4.9000000000000004</v>
      </c>
    </row>
    <row r="143" spans="1:2" x14ac:dyDescent="0.3">
      <c r="A143" s="26">
        <v>46.199999999999996</v>
      </c>
      <c r="B143" s="31">
        <v>4.9000000000000004</v>
      </c>
    </row>
    <row r="144" spans="1:2" x14ac:dyDescent="0.3">
      <c r="A144" s="26">
        <v>46.3</v>
      </c>
      <c r="B144" s="31">
        <v>5</v>
      </c>
    </row>
    <row r="145" spans="1:2" x14ac:dyDescent="0.3">
      <c r="A145" s="26">
        <v>46.4</v>
      </c>
      <c r="B145" s="31">
        <v>5.0999999999999996</v>
      </c>
    </row>
    <row r="146" spans="1:2" x14ac:dyDescent="0.3">
      <c r="A146" s="26">
        <v>46.5</v>
      </c>
      <c r="B146" s="31">
        <v>5.0999999999999996</v>
      </c>
    </row>
    <row r="147" spans="1:2" x14ac:dyDescent="0.3">
      <c r="A147" s="26">
        <v>46.6</v>
      </c>
      <c r="B147" s="31">
        <v>5.2</v>
      </c>
    </row>
    <row r="148" spans="1:2" x14ac:dyDescent="0.3">
      <c r="A148" s="26">
        <v>46.699999999999996</v>
      </c>
      <c r="B148" s="31">
        <v>5.3</v>
      </c>
    </row>
    <row r="149" spans="1:2" x14ac:dyDescent="0.3">
      <c r="A149" s="26">
        <v>46.8</v>
      </c>
      <c r="B149" s="31">
        <v>5.4</v>
      </c>
    </row>
    <row r="150" spans="1:2" x14ac:dyDescent="0.3">
      <c r="A150" s="26">
        <v>46.9</v>
      </c>
      <c r="B150" s="31">
        <v>5.4</v>
      </c>
    </row>
    <row r="151" spans="1:2" x14ac:dyDescent="0.3">
      <c r="A151" s="26">
        <v>47</v>
      </c>
      <c r="B151" s="31">
        <v>5.5</v>
      </c>
    </row>
    <row r="152" spans="1:2" x14ac:dyDescent="0.3">
      <c r="A152" s="26">
        <v>47.1</v>
      </c>
      <c r="B152" s="31">
        <v>5.6</v>
      </c>
    </row>
    <row r="153" spans="1:2" x14ac:dyDescent="0.3">
      <c r="A153" s="26">
        <v>47.199999999999996</v>
      </c>
      <c r="B153" s="31">
        <v>5.6</v>
      </c>
    </row>
    <row r="154" spans="1:2" x14ac:dyDescent="0.3">
      <c r="A154" s="26">
        <v>47.3</v>
      </c>
      <c r="B154" s="31">
        <v>5.7</v>
      </c>
    </row>
    <row r="155" spans="1:2" x14ac:dyDescent="0.3">
      <c r="A155" s="26">
        <v>47.4</v>
      </c>
      <c r="B155" s="31">
        <v>5.8</v>
      </c>
    </row>
    <row r="156" spans="1:2" x14ac:dyDescent="0.3">
      <c r="A156" s="26">
        <v>47.5</v>
      </c>
      <c r="B156" s="31">
        <v>5.9</v>
      </c>
    </row>
    <row r="157" spans="1:2" x14ac:dyDescent="0.3">
      <c r="A157" s="26">
        <v>47.6</v>
      </c>
      <c r="B157" s="31">
        <v>5.9</v>
      </c>
    </row>
    <row r="158" spans="1:2" x14ac:dyDescent="0.3">
      <c r="A158" s="26">
        <v>47.699999999999996</v>
      </c>
      <c r="B158" s="31">
        <v>6</v>
      </c>
    </row>
    <row r="159" spans="1:2" x14ac:dyDescent="0.3">
      <c r="A159" s="26">
        <v>47.8</v>
      </c>
      <c r="B159" s="31">
        <v>6.1</v>
      </c>
    </row>
    <row r="160" spans="1:2" x14ac:dyDescent="0.3">
      <c r="A160" s="26">
        <v>47.9</v>
      </c>
      <c r="B160" s="31">
        <v>6.2</v>
      </c>
    </row>
    <row r="161" spans="1:2" x14ac:dyDescent="0.3">
      <c r="A161" s="26">
        <v>48</v>
      </c>
      <c r="B161" s="31">
        <v>6.2</v>
      </c>
    </row>
    <row r="162" spans="1:2" x14ac:dyDescent="0.3">
      <c r="A162" s="26">
        <v>48.1</v>
      </c>
      <c r="B162" s="31">
        <v>6.3</v>
      </c>
    </row>
    <row r="163" spans="1:2" x14ac:dyDescent="0.3">
      <c r="A163" s="26">
        <v>48.199999999999996</v>
      </c>
      <c r="B163" s="31">
        <v>6.4</v>
      </c>
    </row>
    <row r="164" spans="1:2" x14ac:dyDescent="0.3">
      <c r="A164" s="26">
        <v>48.3</v>
      </c>
      <c r="B164" s="31">
        <v>6.5</v>
      </c>
    </row>
    <row r="165" spans="1:2" x14ac:dyDescent="0.3">
      <c r="A165" s="26">
        <v>48.4</v>
      </c>
      <c r="B165" s="31">
        <v>6.5</v>
      </c>
    </row>
    <row r="166" spans="1:2" x14ac:dyDescent="0.3">
      <c r="A166" s="26">
        <v>48.5</v>
      </c>
      <c r="B166" s="31">
        <v>6.6</v>
      </c>
    </row>
    <row r="167" spans="1:2" x14ac:dyDescent="0.3">
      <c r="A167" s="26">
        <v>48.6</v>
      </c>
      <c r="B167" s="31">
        <v>6.7</v>
      </c>
    </row>
    <row r="168" spans="1:2" x14ac:dyDescent="0.3">
      <c r="A168" s="26">
        <v>48.699999999999996</v>
      </c>
      <c r="B168" s="31">
        <v>6.8</v>
      </c>
    </row>
    <row r="169" spans="1:2" x14ac:dyDescent="0.3">
      <c r="A169" s="26">
        <v>48.8</v>
      </c>
      <c r="B169" s="31">
        <v>6.9</v>
      </c>
    </row>
    <row r="170" spans="1:2" x14ac:dyDescent="0.3">
      <c r="A170" s="26">
        <v>48.9</v>
      </c>
      <c r="B170" s="31">
        <v>6.9</v>
      </c>
    </row>
    <row r="171" spans="1:2" x14ac:dyDescent="0.3">
      <c r="A171" s="26">
        <v>49</v>
      </c>
      <c r="B171" s="31">
        <v>7</v>
      </c>
    </row>
    <row r="172" spans="1:2" x14ac:dyDescent="0.3">
      <c r="A172" s="26">
        <v>49.1</v>
      </c>
      <c r="B172" s="31">
        <v>7.1</v>
      </c>
    </row>
    <row r="173" spans="1:2" x14ac:dyDescent="0.3">
      <c r="A173" s="26">
        <v>49.199999999999996</v>
      </c>
      <c r="B173" s="31">
        <v>7.2</v>
      </c>
    </row>
    <row r="174" spans="1:2" x14ac:dyDescent="0.3">
      <c r="A174" s="26">
        <v>49.3</v>
      </c>
      <c r="B174" s="31">
        <v>7.3</v>
      </c>
    </row>
    <row r="175" spans="1:2" x14ac:dyDescent="0.3">
      <c r="A175" s="26">
        <v>49.4</v>
      </c>
      <c r="B175" s="31">
        <v>7.4</v>
      </c>
    </row>
    <row r="176" spans="1:2" x14ac:dyDescent="0.3">
      <c r="A176" s="26">
        <v>49.5</v>
      </c>
      <c r="B176" s="31">
        <v>7.4</v>
      </c>
    </row>
    <row r="177" spans="1:2" x14ac:dyDescent="0.3">
      <c r="A177" s="26">
        <v>49.6</v>
      </c>
      <c r="B177" s="31">
        <v>7.5</v>
      </c>
    </row>
    <row r="178" spans="1:2" x14ac:dyDescent="0.3">
      <c r="A178" s="26">
        <v>49.699999999999996</v>
      </c>
      <c r="B178" s="31">
        <v>7.6</v>
      </c>
    </row>
    <row r="179" spans="1:2" x14ac:dyDescent="0.3">
      <c r="A179" s="26">
        <v>49.8</v>
      </c>
      <c r="B179" s="31">
        <v>7.7</v>
      </c>
    </row>
    <row r="180" spans="1:2" x14ac:dyDescent="0.3">
      <c r="A180" s="26">
        <v>49.9</v>
      </c>
      <c r="B180" s="31">
        <v>7.8</v>
      </c>
    </row>
    <row r="181" spans="1:2" x14ac:dyDescent="0.3">
      <c r="A181" s="26">
        <v>50</v>
      </c>
      <c r="B181" s="31">
        <v>7.9</v>
      </c>
    </row>
    <row r="182" spans="1:2" x14ac:dyDescent="0.3">
      <c r="A182" s="26">
        <v>50.1</v>
      </c>
      <c r="B182" s="31">
        <v>7.9</v>
      </c>
    </row>
    <row r="183" spans="1:2" x14ac:dyDescent="0.3">
      <c r="A183" s="26">
        <v>50.199999999999996</v>
      </c>
      <c r="B183" s="31">
        <v>8</v>
      </c>
    </row>
    <row r="184" spans="1:2" x14ac:dyDescent="0.3">
      <c r="A184" s="26">
        <v>50.3</v>
      </c>
      <c r="B184" s="31">
        <v>8.1</v>
      </c>
    </row>
    <row r="185" spans="1:2" x14ac:dyDescent="0.3">
      <c r="A185" s="26">
        <v>50.4</v>
      </c>
      <c r="B185" s="31">
        <v>8.1999999999999993</v>
      </c>
    </row>
    <row r="188" spans="1:2" x14ac:dyDescent="0.3">
      <c r="A188" s="4">
        <v>50.4</v>
      </c>
    </row>
    <row r="189" spans="1:2" x14ac:dyDescent="0.3">
      <c r="A189" s="4">
        <v>0.39999999999999858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Corral Pump Pond ID S027770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 Hunter</dc:creator>
  <cp:lastModifiedBy>Kelli Hunter</cp:lastModifiedBy>
  <cp:lastPrinted>2021-02-25T22:35:53Z</cp:lastPrinted>
  <dcterms:created xsi:type="dcterms:W3CDTF">2019-03-07T20:58:51Z</dcterms:created>
  <dcterms:modified xsi:type="dcterms:W3CDTF">2022-01-24T21:25:55Z</dcterms:modified>
</cp:coreProperties>
</file>